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.TUALA-TAMAALELAGI/Downloads/talofa_/"/>
    </mc:Choice>
  </mc:AlternateContent>
  <xr:revisionPtr revIDLastSave="0" documentId="8_{7F46DFCB-C440-F14D-AD4A-9938153FBC7A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G10" i="1" l="1"/>
  <c r="C21" i="1" s="1"/>
  <c r="C3" i="1"/>
  <c r="F22" i="1" l="1"/>
  <c r="E22" i="1"/>
  <c r="E23" i="1"/>
  <c r="D22" i="1"/>
  <c r="D21" i="1"/>
  <c r="F23" i="1"/>
  <c r="C22" i="1"/>
  <c r="D23" i="1"/>
  <c r="F21" i="1"/>
  <c r="C23" i="1"/>
  <c r="E21" i="1"/>
  <c r="C24" i="1" l="1"/>
  <c r="D24" i="1"/>
  <c r="E24" i="1"/>
  <c r="F24" i="1"/>
  <c r="G24" i="1" l="1"/>
  <c r="F28" i="1" s="1"/>
  <c r="F34" i="1" s="1"/>
  <c r="D29" i="1" l="1"/>
  <c r="D35" i="1" s="1"/>
  <c r="C29" i="1"/>
  <c r="C35" i="1" s="1"/>
  <c r="C30" i="1"/>
  <c r="C36" i="1" s="1"/>
  <c r="F29" i="1"/>
  <c r="F35" i="1" s="1"/>
  <c r="D28" i="1"/>
  <c r="D34" i="1" s="1"/>
  <c r="E28" i="1"/>
  <c r="E34" i="1" s="1"/>
  <c r="C28" i="1"/>
  <c r="C34" i="1" s="1"/>
  <c r="F30" i="1"/>
  <c r="F36" i="1" s="1"/>
  <c r="D30" i="1"/>
  <c r="D36" i="1" s="1"/>
  <c r="E30" i="1"/>
  <c r="E36" i="1" s="1"/>
  <c r="E29" i="1"/>
  <c r="E35" i="1" s="1"/>
</calcChain>
</file>

<file path=xl/sharedStrings.xml><?xml version="1.0" encoding="utf-8"?>
<sst xmlns="http://schemas.openxmlformats.org/spreadsheetml/2006/main" count="90" uniqueCount="62">
  <si>
    <t>Income</t>
  </si>
  <si>
    <t>Propane</t>
  </si>
  <si>
    <t>Electricity</t>
  </si>
  <si>
    <t>Fuel Oil</t>
  </si>
  <si>
    <t>Wood</t>
  </si>
  <si>
    <t>Total HH</t>
  </si>
  <si>
    <t>Total LIHEAP Allocation</t>
  </si>
  <si>
    <t>Determining Matrix Points</t>
  </si>
  <si>
    <t>Total Points</t>
  </si>
  <si>
    <t>Percentage of Funds to be Used for Each Type of Payment</t>
  </si>
  <si>
    <t>Benefits Matrix</t>
  </si>
  <si>
    <t>0-50% FPL</t>
  </si>
  <si>
    <t>51-100% FPL</t>
  </si>
  <si>
    <t>101-150% FPL</t>
  </si>
  <si>
    <t xml:space="preserve">Household Count Based on Previous Year (could change it later) </t>
  </si>
  <si>
    <t>Income Ranges</t>
  </si>
  <si>
    <t>Based on 2019 FPL</t>
  </si>
  <si>
    <t>Size of household</t>
  </si>
  <si>
    <t>150 Percent of HHS Poverty Guidelines</t>
  </si>
  <si>
    <t>Size of HH</t>
  </si>
  <si>
    <t>0% - 50%</t>
  </si>
  <si>
    <t>51% - 100%</t>
  </si>
  <si>
    <t>101% - 150%</t>
  </si>
  <si>
    <t>HH Size and Income Level Ranges</t>
  </si>
  <si>
    <t>Percentage for Crisis</t>
  </si>
  <si>
    <t>Total Funds for Crisis</t>
  </si>
  <si>
    <t>For Use In LIHEAP by the 48 Contigous States in FFY 2020</t>
  </si>
  <si>
    <t>151% - 200% (Wx only)</t>
  </si>
  <si>
    <t>(Last column for Weatherization only)</t>
  </si>
  <si>
    <t>For households at 110 percent of the adjusted HHS poverty guidelines with more than 8 members add $1,789 for each additional member.  For households at 150 percent of the adjusted HHS poverty guidelines with more than 8 members add $2,440 for each additional member</t>
  </si>
  <si>
    <t>$0-$2,936.00</t>
  </si>
  <si>
    <t>$0 - $3,750.00</t>
  </si>
  <si>
    <t>$0 - $4,563.00</t>
  </si>
  <si>
    <t>$0 - $5,377.00</t>
  </si>
  <si>
    <t>$0 - $6,190.00</t>
  </si>
  <si>
    <t>$0 - $7,004.00</t>
  </si>
  <si>
    <t>$0 - $7,817.00</t>
  </si>
  <si>
    <t>$0 - $8,631.00</t>
  </si>
  <si>
    <t>$2,995.00 - $5,872.00</t>
  </si>
  <si>
    <t>$3,824.00 - $7,499.00</t>
  </si>
  <si>
    <t>$4,654.00 - $9,126.00</t>
  </si>
  <si>
    <t>$5,484.00 - $10,753.00</t>
  </si>
  <si>
    <t>$6,314.00 - $12, 380.00</t>
  </si>
  <si>
    <t>$7,144.00 - $14,007.00</t>
  </si>
  <si>
    <t>$7,973.00 - $15,634.00</t>
  </si>
  <si>
    <t>$8,803.00 - $17,261.00</t>
  </si>
  <si>
    <t>$5,931.00 - $8,808.00</t>
  </si>
  <si>
    <t>$7,574.00 - $11,248.00</t>
  </si>
  <si>
    <t>$9,217.00 - $13,689.00</t>
  </si>
  <si>
    <t>$10,861.00 - $16,129.00</t>
  </si>
  <si>
    <t>$12,504.00 - $18,750.00</t>
  </si>
  <si>
    <t>$14,147.00 - $21,010.00</t>
  </si>
  <si>
    <t>$15,790.00 - $23, 451.00</t>
  </si>
  <si>
    <t>$17,434.00 - $25,891.00</t>
  </si>
  <si>
    <t>$8,867.00 - $11,744.00</t>
  </si>
  <si>
    <t>$11,323.00 - $14,998.00</t>
  </si>
  <si>
    <t>$13,780.00 - $18,252.00</t>
  </si>
  <si>
    <t>$16,237.00 - $18,252.00</t>
  </si>
  <si>
    <t>$18,694.00 - $24,760.00</t>
  </si>
  <si>
    <t>$21,151.00 - $28,014.00</t>
  </si>
  <si>
    <t>$23,607.00 - $31,268.00</t>
  </si>
  <si>
    <t>$26,064.00 - $34,522.00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</si>
</sst>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9150F"/>
      <name val="Arial"/>
      <family val="2"/>
    </font>
    <font>
      <b/>
      <sz val="11"/>
      <color rgb="FF19150F"/>
      <name val="Arial"/>
      <family val="2"/>
    </font>
    <font>
      <b/>
      <i/>
      <sz val="11"/>
      <color rgb="FF19150F"/>
      <name val="Arial"/>
      <family val="2"/>
    </font>
    <font>
      <sz val="12"/>
      <color rgb="FF222222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left"/>
    </xf>
    <xf numFmtId="44" fontId="0" fillId="0" borderId="0" xfId="1" applyFont="1" applyAlignment="1">
      <alignment horizontal="left"/>
    </xf>
    <xf numFmtId="10" fontId="0" fillId="0" borderId="0" xfId="2" applyNumberFormat="1" applyFont="1"/>
    <xf numFmtId="10" fontId="0" fillId="0" borderId="0" xfId="0" applyNumberFormat="1"/>
    <xf numFmtId="44" fontId="0" fillId="0" borderId="0" xfId="0" applyNumberFormat="1"/>
    <xf numFmtId="164" fontId="0" fillId="2" borderId="0" xfId="1" applyNumberFormat="1" applyFont="1" applyFill="1" applyAlignment="1">
      <alignment horizontal="left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6" fontId="3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/>
    </xf>
    <xf numFmtId="165" fontId="8" fillId="3" borderId="5" xfId="1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8" fontId="8" fillId="5" borderId="5" xfId="0" applyNumberFormat="1" applyFont="1" applyFill="1" applyBorder="1" applyAlignment="1">
      <alignment horizontal="center" vertical="center"/>
    </xf>
    <xf numFmtId="9" fontId="0" fillId="2" borderId="0" xfId="2" applyFont="1" applyFill="1" applyAlignment="1">
      <alignment horizontal="center"/>
    </xf>
    <xf numFmtId="0" fontId="9" fillId="0" borderId="0" xfId="0" applyFont="1"/>
    <xf numFmtId="6" fontId="8" fillId="3" borderId="7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8" fontId="8" fillId="6" borderId="6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6" fontId="8" fillId="5" borderId="5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3" borderId="9" xfId="0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F35" zoomScale="134" workbookViewId="0">
      <selection activeCell="J50" sqref="J50"/>
    </sheetView>
  </sheetViews>
  <sheetFormatPr baseColWidth="10" defaultColWidth="8.83203125" defaultRowHeight="15" x14ac:dyDescent="0.2"/>
  <cols>
    <col min="1" max="1" width="18.83203125" customWidth="1"/>
    <col min="2" max="2" width="14.1640625" customWidth="1"/>
    <col min="3" max="4" width="12.5" customWidth="1"/>
    <col min="5" max="5" width="12.1640625" customWidth="1"/>
    <col min="6" max="6" width="14.1640625" customWidth="1"/>
    <col min="7" max="7" width="18.1640625" customWidth="1"/>
    <col min="8" max="8" width="21.5" customWidth="1"/>
    <col min="9" max="9" width="22.33203125" customWidth="1"/>
    <col min="10" max="10" width="23.83203125" customWidth="1"/>
    <col min="11" max="11" width="22.83203125" customWidth="1"/>
  </cols>
  <sheetData>
    <row r="1" spans="1:7" x14ac:dyDescent="0.2">
      <c r="A1" t="s">
        <v>6</v>
      </c>
      <c r="C1" s="7">
        <v>505197</v>
      </c>
    </row>
    <row r="2" spans="1:7" x14ac:dyDescent="0.2">
      <c r="A2" t="s">
        <v>24</v>
      </c>
      <c r="C2" s="27">
        <v>0.2</v>
      </c>
    </row>
    <row r="3" spans="1:7" x14ac:dyDescent="0.2">
      <c r="A3" t="s">
        <v>25</v>
      </c>
      <c r="C3" s="3">
        <f>C2*C1</f>
        <v>101039.40000000001</v>
      </c>
    </row>
    <row r="4" spans="1:7" x14ac:dyDescent="0.2">
      <c r="D4" s="2"/>
    </row>
    <row r="5" spans="1:7" x14ac:dyDescent="0.2">
      <c r="A5" s="37" t="s">
        <v>14</v>
      </c>
      <c r="B5" s="37"/>
      <c r="C5" s="37"/>
      <c r="D5" s="37"/>
      <c r="E5" s="37"/>
      <c r="F5" s="37"/>
      <c r="G5" s="37"/>
    </row>
    <row r="6" spans="1:7" s="1" customFormat="1" x14ac:dyDescent="0.2">
      <c r="A6" s="1" t="s">
        <v>16</v>
      </c>
      <c r="B6" s="1" t="s">
        <v>15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</row>
    <row r="7" spans="1:7" x14ac:dyDescent="0.2">
      <c r="B7" t="s">
        <v>11</v>
      </c>
      <c r="C7" s="8"/>
      <c r="D7" s="8">
        <v>530</v>
      </c>
      <c r="E7" s="8"/>
      <c r="F7" s="8"/>
    </row>
    <row r="8" spans="1:7" x14ac:dyDescent="0.2">
      <c r="B8" t="s">
        <v>12</v>
      </c>
      <c r="C8" s="8"/>
      <c r="D8" s="8">
        <v>175</v>
      </c>
      <c r="E8" s="8"/>
      <c r="F8" s="8"/>
    </row>
    <row r="9" spans="1:7" x14ac:dyDescent="0.2">
      <c r="B9" t="s">
        <v>13</v>
      </c>
      <c r="C9" s="8"/>
      <c r="D9" s="8">
        <v>175</v>
      </c>
      <c r="E9" s="8"/>
      <c r="F9" s="8"/>
    </row>
    <row r="10" spans="1:7" x14ac:dyDescent="0.2">
      <c r="B10" t="s">
        <v>5</v>
      </c>
      <c r="C10">
        <f>SUM(C7:C9)</f>
        <v>0</v>
      </c>
      <c r="D10">
        <v>880</v>
      </c>
      <c r="E10">
        <f>SUM(E7:E9)</f>
        <v>0</v>
      </c>
      <c r="F10">
        <f>SUM(F7:F9)</f>
        <v>0</v>
      </c>
      <c r="G10">
        <f>SUM(C10:F10)</f>
        <v>880</v>
      </c>
    </row>
    <row r="13" spans="1:7" ht="39" customHeight="1" x14ac:dyDescent="0.2">
      <c r="A13" s="38"/>
      <c r="B13" s="38"/>
      <c r="C13" s="38"/>
      <c r="D13" s="38"/>
      <c r="E13" s="38"/>
      <c r="F13" s="38"/>
      <c r="G13" s="38"/>
    </row>
    <row r="14" spans="1:7" x14ac:dyDescent="0.2">
      <c r="B14" t="s">
        <v>1</v>
      </c>
      <c r="C14">
        <v>0</v>
      </c>
    </row>
    <row r="15" spans="1:7" x14ac:dyDescent="0.2">
      <c r="B15" t="s">
        <v>2</v>
      </c>
      <c r="C15">
        <v>3</v>
      </c>
    </row>
    <row r="16" spans="1:7" x14ac:dyDescent="0.2">
      <c r="B16" t="s">
        <v>3</v>
      </c>
      <c r="C16">
        <v>0</v>
      </c>
    </row>
    <row r="17" spans="1:7" x14ac:dyDescent="0.2">
      <c r="B17" t="s">
        <v>4</v>
      </c>
      <c r="C17">
        <v>0</v>
      </c>
    </row>
    <row r="19" spans="1:7" x14ac:dyDescent="0.2">
      <c r="A19" s="37" t="s">
        <v>7</v>
      </c>
      <c r="B19" s="37"/>
      <c r="C19" s="37"/>
      <c r="D19" s="37"/>
      <c r="E19" s="37"/>
      <c r="F19" s="37"/>
    </row>
    <row r="20" spans="1:7" x14ac:dyDescent="0.2">
      <c r="B20" s="1" t="s">
        <v>0</v>
      </c>
      <c r="C20" s="1" t="s">
        <v>1</v>
      </c>
      <c r="D20" s="1" t="s">
        <v>2</v>
      </c>
      <c r="E20" s="1" t="s">
        <v>3</v>
      </c>
      <c r="F20" s="1" t="s">
        <v>4</v>
      </c>
      <c r="G20" s="1"/>
    </row>
    <row r="21" spans="1:7" x14ac:dyDescent="0.2">
      <c r="B21" t="s">
        <v>11</v>
      </c>
      <c r="C21">
        <f>3*C14*(C7/G10)</f>
        <v>0</v>
      </c>
      <c r="D21">
        <f>3*C15*(D7/G10)</f>
        <v>5.4204545454545459</v>
      </c>
      <c r="E21">
        <f>3*C16*(E7/G10)</f>
        <v>0</v>
      </c>
      <c r="F21">
        <f>3*C17*(F7/G10)</f>
        <v>0</v>
      </c>
    </row>
    <row r="22" spans="1:7" x14ac:dyDescent="0.2">
      <c r="B22" t="s">
        <v>12</v>
      </c>
      <c r="C22">
        <f>2*C14*(C8/G10)</f>
        <v>0</v>
      </c>
      <c r="D22">
        <f>2*C15*(D8/G10)</f>
        <v>1.1931818181818181</v>
      </c>
      <c r="E22">
        <f>2*C16*(E8/G10)</f>
        <v>0</v>
      </c>
      <c r="F22">
        <f>2*C17*(F8/G10)</f>
        <v>0</v>
      </c>
    </row>
    <row r="23" spans="1:7" x14ac:dyDescent="0.2">
      <c r="B23" t="s">
        <v>13</v>
      </c>
      <c r="C23">
        <f>1*C14*(C9/G10)</f>
        <v>0</v>
      </c>
      <c r="D23">
        <f>1*C15*(D9/G10)</f>
        <v>0.59659090909090906</v>
      </c>
      <c r="E23">
        <f>1*C16*(E9/G10)</f>
        <v>0</v>
      </c>
      <c r="F23">
        <f>1*C17*(F9/G10)</f>
        <v>0</v>
      </c>
    </row>
    <row r="24" spans="1:7" x14ac:dyDescent="0.2">
      <c r="B24" t="s">
        <v>8</v>
      </c>
      <c r="C24">
        <f>SUM(C21:C23)</f>
        <v>0</v>
      </c>
      <c r="D24">
        <f>SUM(D21:D23)</f>
        <v>7.2102272727272734</v>
      </c>
      <c r="E24">
        <f>SUM(E21:E23)</f>
        <v>0</v>
      </c>
      <c r="F24">
        <f>SUM(F21:F23)</f>
        <v>0</v>
      </c>
      <c r="G24">
        <f>SUM(C24:F24)</f>
        <v>7.2102272727272734</v>
      </c>
    </row>
    <row r="26" spans="1:7" x14ac:dyDescent="0.2">
      <c r="A26" s="37" t="s">
        <v>9</v>
      </c>
      <c r="B26" s="37"/>
      <c r="C26" s="37"/>
      <c r="D26" s="37"/>
      <c r="E26" s="37"/>
      <c r="F26" s="37"/>
    </row>
    <row r="27" spans="1:7" x14ac:dyDescent="0.2">
      <c r="B27" s="1" t="s">
        <v>0</v>
      </c>
      <c r="C27" s="1" t="s">
        <v>1</v>
      </c>
      <c r="D27" s="1" t="s">
        <v>2</v>
      </c>
      <c r="E27" s="1" t="s">
        <v>3</v>
      </c>
      <c r="F27" s="1" t="s">
        <v>4</v>
      </c>
    </row>
    <row r="28" spans="1:7" x14ac:dyDescent="0.2">
      <c r="B28" t="s">
        <v>11</v>
      </c>
      <c r="C28" s="4">
        <f>C21/G24</f>
        <v>0</v>
      </c>
      <c r="D28" s="4">
        <f>D21/G24</f>
        <v>0.75177304964539005</v>
      </c>
      <c r="E28" s="4">
        <f>E21/G24</f>
        <v>0</v>
      </c>
      <c r="F28" s="4">
        <f>F21/G24</f>
        <v>0</v>
      </c>
    </row>
    <row r="29" spans="1:7" x14ac:dyDescent="0.2">
      <c r="B29" t="s">
        <v>12</v>
      </c>
      <c r="C29" s="4">
        <f>C22/G24</f>
        <v>0</v>
      </c>
      <c r="D29" s="4">
        <f>D22/G24</f>
        <v>0.16548463356973994</v>
      </c>
      <c r="E29" s="4">
        <f>E22/G24</f>
        <v>0</v>
      </c>
      <c r="F29" s="4">
        <f>F22/G24</f>
        <v>0</v>
      </c>
    </row>
    <row r="30" spans="1:7" x14ac:dyDescent="0.2">
      <c r="B30" t="s">
        <v>13</v>
      </c>
      <c r="C30" s="4">
        <f>C23/G24</f>
        <v>0</v>
      </c>
      <c r="D30" s="4">
        <f>D23/G24</f>
        <v>8.2742316784869971E-2</v>
      </c>
      <c r="E30" s="4">
        <f>E23/G24</f>
        <v>0</v>
      </c>
      <c r="F30" s="4">
        <f>F23/G24</f>
        <v>0</v>
      </c>
    </row>
    <row r="31" spans="1:7" x14ac:dyDescent="0.2">
      <c r="C31" s="5"/>
      <c r="D31" s="5"/>
      <c r="E31" s="5"/>
      <c r="F31" s="5"/>
      <c r="G31" s="5"/>
    </row>
    <row r="32" spans="1:7" x14ac:dyDescent="0.2">
      <c r="A32" s="37" t="s">
        <v>10</v>
      </c>
      <c r="B32" s="37"/>
      <c r="C32" s="37"/>
      <c r="D32" s="37"/>
      <c r="E32" s="37"/>
      <c r="F32" s="37"/>
    </row>
    <row r="33" spans="1:12" x14ac:dyDescent="0.2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</row>
    <row r="34" spans="1:12" x14ac:dyDescent="0.2">
      <c r="B34" t="s">
        <v>11</v>
      </c>
      <c r="C34" s="6" t="e">
        <f>C28*C3/C7</f>
        <v>#DIV/0!</v>
      </c>
      <c r="D34" s="6">
        <f>D28*C3/D7</f>
        <v>143.31829787234042</v>
      </c>
      <c r="E34" s="6" t="e">
        <f>E28*C3/E7</f>
        <v>#DIV/0!</v>
      </c>
      <c r="F34" s="6" t="e">
        <f>F28*C3/F7</f>
        <v>#DIV/0!</v>
      </c>
    </row>
    <row r="35" spans="1:12" x14ac:dyDescent="0.2">
      <c r="B35" t="s">
        <v>12</v>
      </c>
      <c r="C35" s="6" t="e">
        <f>C29*C3/C8</f>
        <v>#DIV/0!</v>
      </c>
      <c r="D35" s="6">
        <f>D29*C3/D8</f>
        <v>95.545531914893616</v>
      </c>
      <c r="E35" s="6" t="e">
        <f>E29*C3/E8</f>
        <v>#DIV/0!</v>
      </c>
      <c r="F35" s="6" t="e">
        <f>F29*C3/F8</f>
        <v>#DIV/0!</v>
      </c>
    </row>
    <row r="36" spans="1:12" x14ac:dyDescent="0.2">
      <c r="B36" t="s">
        <v>13</v>
      </c>
      <c r="C36" s="6" t="e">
        <f>C30*C3/C9</f>
        <v>#DIV/0!</v>
      </c>
      <c r="D36" s="6">
        <f>D30*C3/D9</f>
        <v>47.772765957446808</v>
      </c>
      <c r="E36" s="6" t="e">
        <f>E30*C3/E9</f>
        <v>#DIV/0!</v>
      </c>
      <c r="F36" s="6" t="e">
        <f>F30*C3/F9</f>
        <v>#DIV/0!</v>
      </c>
    </row>
    <row r="40" spans="1:12" ht="26.25" customHeight="1" x14ac:dyDescent="0.2"/>
    <row r="41" spans="1:12" ht="51.75" customHeight="1" thickBot="1" x14ac:dyDescent="0.25">
      <c r="A41" s="34" t="s">
        <v>26</v>
      </c>
      <c r="B41" s="34"/>
      <c r="C41" s="35"/>
      <c r="D41" s="35"/>
      <c r="E41" s="35"/>
      <c r="G41" s="39" t="s">
        <v>23</v>
      </c>
      <c r="H41" s="39"/>
      <c r="I41" s="39"/>
      <c r="J41" s="11"/>
      <c r="K41" s="11"/>
      <c r="L41" s="12"/>
    </row>
    <row r="42" spans="1:12" ht="46" thickBot="1" x14ac:dyDescent="0.25">
      <c r="A42" s="9" t="s">
        <v>17</v>
      </c>
      <c r="B42" s="20" t="s">
        <v>18</v>
      </c>
      <c r="C42" s="18"/>
      <c r="D42" s="18"/>
      <c r="F42" s="22" t="s">
        <v>19</v>
      </c>
      <c r="G42" s="13" t="s">
        <v>20</v>
      </c>
      <c r="H42" s="13" t="s">
        <v>21</v>
      </c>
      <c r="I42" s="13" t="s">
        <v>22</v>
      </c>
      <c r="J42" s="32" t="s">
        <v>27</v>
      </c>
      <c r="L42" s="12"/>
    </row>
    <row r="43" spans="1:12" ht="16" x14ac:dyDescent="0.2">
      <c r="A43" s="10">
        <v>1</v>
      </c>
      <c r="B43" s="21">
        <v>8808</v>
      </c>
      <c r="C43" s="19"/>
      <c r="D43" s="19"/>
      <c r="F43" s="14">
        <v>1</v>
      </c>
      <c r="G43" s="14" t="s">
        <v>30</v>
      </c>
      <c r="H43" s="26" t="s">
        <v>38</v>
      </c>
      <c r="I43" s="33" t="s">
        <v>46</v>
      </c>
      <c r="J43" s="30" t="s">
        <v>54</v>
      </c>
      <c r="L43" s="12"/>
    </row>
    <row r="44" spans="1:12" ht="16" x14ac:dyDescent="0.2">
      <c r="A44" s="10">
        <v>2</v>
      </c>
      <c r="B44" s="21">
        <v>11248</v>
      </c>
      <c r="C44" s="19"/>
      <c r="D44" s="19"/>
      <c r="F44" s="15">
        <v>2</v>
      </c>
      <c r="G44" s="23" t="s">
        <v>31</v>
      </c>
      <c r="H44" s="15" t="s">
        <v>39</v>
      </c>
      <c r="I44" s="15" t="s">
        <v>47</v>
      </c>
      <c r="J44" s="24" t="s">
        <v>55</v>
      </c>
      <c r="L44" s="12"/>
    </row>
    <row r="45" spans="1:12" ht="16" x14ac:dyDescent="0.2">
      <c r="A45" s="10">
        <v>3</v>
      </c>
      <c r="B45" s="21">
        <v>13689</v>
      </c>
      <c r="C45" s="19"/>
      <c r="D45" s="19"/>
      <c r="F45" s="14">
        <v>3</v>
      </c>
      <c r="G45" s="14" t="s">
        <v>32</v>
      </c>
      <c r="H45" s="14" t="s">
        <v>40</v>
      </c>
      <c r="I45" s="14" t="s">
        <v>48</v>
      </c>
      <c r="J45" s="31" t="s">
        <v>56</v>
      </c>
      <c r="L45" s="12"/>
    </row>
    <row r="46" spans="1:12" ht="16" x14ac:dyDescent="0.2">
      <c r="A46" s="10">
        <v>4</v>
      </c>
      <c r="B46" s="21">
        <v>16129</v>
      </c>
      <c r="C46" s="19"/>
      <c r="D46" s="19"/>
      <c r="F46" s="15">
        <v>4</v>
      </c>
      <c r="G46" s="15" t="s">
        <v>33</v>
      </c>
      <c r="H46" s="15" t="s">
        <v>41</v>
      </c>
      <c r="I46" s="15" t="s">
        <v>49</v>
      </c>
      <c r="J46" s="24" t="s">
        <v>57</v>
      </c>
      <c r="L46" s="12"/>
    </row>
    <row r="47" spans="1:12" ht="16" x14ac:dyDescent="0.2">
      <c r="A47" s="10">
        <v>5</v>
      </c>
      <c r="B47" s="21">
        <v>18570</v>
      </c>
      <c r="C47" s="19"/>
      <c r="D47" s="19"/>
      <c r="F47" s="14">
        <v>5</v>
      </c>
      <c r="G47" s="14" t="s">
        <v>34</v>
      </c>
      <c r="H47" s="14" t="s">
        <v>42</v>
      </c>
      <c r="I47" s="14" t="s">
        <v>50</v>
      </c>
      <c r="J47" s="31" t="s">
        <v>58</v>
      </c>
      <c r="L47" s="12"/>
    </row>
    <row r="48" spans="1:12" ht="16" x14ac:dyDescent="0.2">
      <c r="A48" s="10">
        <v>6</v>
      </c>
      <c r="B48" s="21">
        <v>21010</v>
      </c>
      <c r="C48" s="19"/>
      <c r="D48" s="19"/>
      <c r="F48" s="15">
        <v>6</v>
      </c>
      <c r="G48" s="15" t="s">
        <v>35</v>
      </c>
      <c r="H48" s="15" t="s">
        <v>43</v>
      </c>
      <c r="I48" s="15" t="s">
        <v>51</v>
      </c>
      <c r="J48" s="24" t="s">
        <v>59</v>
      </c>
      <c r="L48" s="12"/>
    </row>
    <row r="49" spans="1:12" ht="16" x14ac:dyDescent="0.2">
      <c r="A49" s="10">
        <v>7</v>
      </c>
      <c r="B49" s="21">
        <v>23451</v>
      </c>
      <c r="C49" s="19"/>
      <c r="D49" s="19"/>
      <c r="F49" s="14">
        <v>7</v>
      </c>
      <c r="G49" s="14" t="s">
        <v>36</v>
      </c>
      <c r="H49" s="14" t="s">
        <v>44</v>
      </c>
      <c r="I49" s="26" t="s">
        <v>52</v>
      </c>
      <c r="J49" s="30" t="s">
        <v>60</v>
      </c>
      <c r="L49" s="12"/>
    </row>
    <row r="50" spans="1:12" ht="17" thickBot="1" x14ac:dyDescent="0.25">
      <c r="A50" s="10">
        <v>8</v>
      </c>
      <c r="B50" s="21">
        <v>25891</v>
      </c>
      <c r="C50" s="19"/>
      <c r="D50" s="19"/>
      <c r="F50" s="16">
        <v>8</v>
      </c>
      <c r="G50" s="16" t="s">
        <v>37</v>
      </c>
      <c r="H50" s="16" t="s">
        <v>45</v>
      </c>
      <c r="I50" s="29" t="s">
        <v>53</v>
      </c>
      <c r="J50" s="25" t="s">
        <v>61</v>
      </c>
      <c r="L50" s="12"/>
    </row>
    <row r="51" spans="1:12" ht="5.25" customHeight="1" x14ac:dyDescent="0.2">
      <c r="G51" s="17"/>
    </row>
    <row r="52" spans="1:12" hidden="1" x14ac:dyDescent="0.2"/>
    <row r="53" spans="1:12" x14ac:dyDescent="0.2">
      <c r="A53" s="36" t="s">
        <v>29</v>
      </c>
      <c r="B53" s="35"/>
      <c r="C53" s="35"/>
      <c r="D53" s="35"/>
      <c r="E53" s="35"/>
      <c r="F53" s="28"/>
      <c r="J53" s="28" t="s">
        <v>28</v>
      </c>
    </row>
    <row r="54" spans="1:12" x14ac:dyDescent="0.2">
      <c r="A54" s="35"/>
      <c r="B54" s="35"/>
      <c r="C54" s="35"/>
      <c r="D54" s="35"/>
      <c r="E54" s="35"/>
    </row>
    <row r="55" spans="1:12" x14ac:dyDescent="0.2">
      <c r="A55" s="35"/>
      <c r="B55" s="35"/>
      <c r="C55" s="35"/>
      <c r="D55" s="35"/>
      <c r="E55" s="35"/>
    </row>
    <row r="56" spans="1:12" x14ac:dyDescent="0.2">
      <c r="A56" s="35"/>
      <c r="B56" s="35"/>
      <c r="C56" s="35"/>
      <c r="D56" s="35"/>
      <c r="E56" s="35"/>
    </row>
  </sheetData>
  <mergeCells count="8">
    <mergeCell ref="A41:E41"/>
    <mergeCell ref="A53:E56"/>
    <mergeCell ref="A5:G5"/>
    <mergeCell ref="A13:G13"/>
    <mergeCell ref="A19:F19"/>
    <mergeCell ref="A26:F26"/>
    <mergeCell ref="A32:F32"/>
    <mergeCell ref="G41:I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"/>
  <sheetViews>
    <sheetView workbookViewId="0">
      <selection activeCell="A2" sqref="A2:E17"/>
    </sheetView>
  </sheetViews>
  <sheetFormatPr baseColWidth="10" defaultColWidth="8.83203125" defaultRowHeight="15" x14ac:dyDescent="0.2"/>
  <cols>
    <col min="2" max="2" width="12.5" customWidth="1"/>
  </cols>
  <sheetData>
    <row r="17" ht="34.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adline xmlns="7c88bcd4-3f7d-45e9-8449-1bca5fe023b4">2</Deadline>
    <ControlDate xmlns="7c88bcd4-3f7d-45e9-8449-1bca5fe023b4">2018-08-20T04:00:00+00:00</Control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4BD43001B76438FC585DEB2B64CB4" ma:contentTypeVersion="16" ma:contentTypeDescription="Create a new document." ma:contentTypeScope="" ma:versionID="bb88c47c97a0882ba26d667307d41491">
  <xsd:schema xmlns:xsd="http://www.w3.org/2001/XMLSchema" xmlns:xs="http://www.w3.org/2001/XMLSchema" xmlns:p="http://schemas.microsoft.com/office/2006/metadata/properties" xmlns:ns2="7c88bcd4-3f7d-45e9-8449-1bca5fe023b4" targetNamespace="http://schemas.microsoft.com/office/2006/metadata/properties" ma:root="true" ma:fieldsID="d9859d52c0a4449b121cfd727f495952" ns2:_="">
    <xsd:import namespace="7c88bcd4-3f7d-45e9-8449-1bca5fe023b4"/>
    <xsd:element name="properties">
      <xsd:complexType>
        <xsd:sequence>
          <xsd:element name="documentManagement">
            <xsd:complexType>
              <xsd:all>
                <xsd:element ref="ns2:Deadline" minOccurs="0"/>
                <xsd:element ref="ns2:Control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bcd4-3f7d-45e9-8449-1bca5fe023b4" elementFormDefault="qualified">
    <xsd:import namespace="http://schemas.microsoft.com/office/2006/documentManagement/types"/>
    <xsd:import namespace="http://schemas.microsoft.com/office/infopath/2007/PartnerControls"/>
    <xsd:element name="Deadline" ma:index="8" nillable="true" ma:displayName="Deadline" ma:default="2" ma:internalName="Deadline">
      <xsd:simpleType>
        <xsd:restriction base="dms:Number"/>
      </xsd:simpleType>
    </xsd:element>
    <xsd:element name="ControlDate" ma:index="9" nillable="true" ma:displayName="ControlDate" ma:default="[today]" ma:format="DateOnly" ma:internalName="Control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690E87-BCF9-4655-A06F-A93D870D1301}">
  <ds:schemaRefs>
    <ds:schemaRef ds:uri="7c88bcd4-3f7d-45e9-8449-1bca5fe023b4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0216E62-B2F3-4568-AEF7-2285FBDED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bcd4-3f7d-45e9-8449-1bca5fe02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82F492-FA61-4679-84DC-26E31A070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Sisavaii 2021</cp:lastModifiedBy>
  <dcterms:created xsi:type="dcterms:W3CDTF">2013-11-06T20:28:05Z</dcterms:created>
  <dcterms:modified xsi:type="dcterms:W3CDTF">2024-09-10T23:48:56Z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0x0101008444BD43001B76438FC585DEB2B64CB4</vt:lpwstr>
  </property>
  <property fmtid="{D5CDD505-2E9C-101B-9397-08002B2CF9AE}" pid="3" name="SPPCopyMoveEvent">
    <vt:lpwstr>1</vt:lpwstr>
  </property>
</Properties>
</file>