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nrgy_div\LIHEAP\2.0 Determine Policies &amp; Procedures\2.4 Benefit Tables\FFY25 Benefit Tables\"/>
    </mc:Choice>
  </mc:AlternateContent>
  <xr:revisionPtr revIDLastSave="0" documentId="13_ncr:1_{B4FA832D-B2DF-42AB-985D-70CF14DE5654}" xr6:coauthVersionLast="47" xr6:coauthVersionMax="47" xr10:uidLastSave="{00000000-0000-0000-0000-000000000000}"/>
  <bookViews>
    <workbookView xWindow="-120" yWindow="-120" windowWidth="29040" windowHeight="15840" xr2:uid="{395998D1-F6B9-494D-A2C6-13974087FF9E}"/>
  </bookViews>
  <sheets>
    <sheet name="Calculator" sheetId="1" r:id="rId1"/>
    <sheet name="Formula Parameters" sheetId="2" r:id="rId2"/>
    <sheet name="Backup Matrix Values" sheetId="5" r:id="rId3"/>
    <sheet name="Income Guidelines" sheetId="3" r:id="rId4"/>
    <sheet name="Chart Data" sheetId="4" state="hidden" r:id="rId5"/>
  </sheets>
  <definedNames>
    <definedName name="_xlnm._FilterDatabase" localSheetId="2" hidden="1">'Backup Matrix Values'!$A$1:$C$57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D4" i="1"/>
  <c r="E4" i="1" s="1"/>
  <c r="D5" i="1"/>
  <c r="E5" i="1" s="1"/>
  <c r="F5" i="1" s="1"/>
  <c r="D6" i="1"/>
  <c r="E6" i="1" s="1"/>
  <c r="D7" i="1"/>
  <c r="E7" i="1" s="1"/>
  <c r="F7" i="1" s="1"/>
  <c r="D8" i="1"/>
  <c r="E8" i="1" s="1"/>
  <c r="D9" i="1"/>
  <c r="D10" i="1"/>
  <c r="D11" i="1"/>
  <c r="E11" i="1" s="1"/>
  <c r="F11" i="1" s="1"/>
  <c r="D12" i="1"/>
  <c r="D13" i="1"/>
  <c r="D14" i="1"/>
  <c r="D15" i="1"/>
  <c r="E15" i="1" s="1"/>
  <c r="F15" i="1" s="1"/>
  <c r="D16" i="1"/>
  <c r="E16" i="1" s="1"/>
  <c r="D17" i="1"/>
  <c r="E17" i="1" s="1"/>
  <c r="F17" i="1" s="1"/>
  <c r="D18" i="1"/>
  <c r="E18" i="1" s="1"/>
  <c r="D19" i="1"/>
  <c r="E19" i="1" s="1"/>
  <c r="F19" i="1" s="1"/>
  <c r="D20" i="1"/>
  <c r="E20" i="1" s="1"/>
  <c r="D21" i="1"/>
  <c r="B3" i="4"/>
  <c r="C3" i="4" s="1"/>
  <c r="B4" i="4"/>
  <c r="C4" i="4" s="1"/>
  <c r="B5" i="4"/>
  <c r="C5" i="4" s="1"/>
  <c r="B6" i="4"/>
  <c r="C6" i="4" s="1"/>
  <c r="B7" i="4"/>
  <c r="C7" i="4" s="1"/>
  <c r="B8" i="4"/>
  <c r="C8" i="4" s="1"/>
  <c r="B9" i="4"/>
  <c r="C9" i="4" s="1"/>
  <c r="B10" i="4"/>
  <c r="C10" i="4" s="1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C60" i="4" s="1"/>
  <c r="B61" i="4"/>
  <c r="C61" i="4" s="1"/>
  <c r="B62" i="4"/>
  <c r="C62" i="4" s="1"/>
  <c r="B63" i="4"/>
  <c r="C63" i="4" s="1"/>
  <c r="B64" i="4"/>
  <c r="C64" i="4" s="1"/>
  <c r="B65" i="4"/>
  <c r="C65" i="4" s="1"/>
  <c r="B66" i="4"/>
  <c r="C66" i="4" s="1"/>
  <c r="B67" i="4"/>
  <c r="C67" i="4" s="1"/>
  <c r="B68" i="4"/>
  <c r="C68" i="4" s="1"/>
  <c r="B69" i="4"/>
  <c r="C69" i="4" s="1"/>
  <c r="B70" i="4"/>
  <c r="C70" i="4" s="1"/>
  <c r="B71" i="4"/>
  <c r="C71" i="4" s="1"/>
  <c r="B72" i="4"/>
  <c r="C72" i="4" s="1"/>
  <c r="B73" i="4"/>
  <c r="C73" i="4" s="1"/>
  <c r="B74" i="4"/>
  <c r="C74" i="4" s="1"/>
  <c r="B75" i="4"/>
  <c r="C75" i="4" s="1"/>
  <c r="B76" i="4"/>
  <c r="C76" i="4" s="1"/>
  <c r="B77" i="4"/>
  <c r="C77" i="4" s="1"/>
  <c r="B78" i="4"/>
  <c r="C78" i="4" s="1"/>
  <c r="B79" i="4"/>
  <c r="C79" i="4" s="1"/>
  <c r="B80" i="4"/>
  <c r="C80" i="4" s="1"/>
  <c r="B81" i="4"/>
  <c r="C81" i="4" s="1"/>
  <c r="B82" i="4"/>
  <c r="C82" i="4" s="1"/>
  <c r="B83" i="4"/>
  <c r="C83" i="4" s="1"/>
  <c r="B84" i="4"/>
  <c r="C84" i="4" s="1"/>
  <c r="B85" i="4"/>
  <c r="C85" i="4" s="1"/>
  <c r="B86" i="4"/>
  <c r="C86" i="4" s="1"/>
  <c r="B87" i="4"/>
  <c r="C87" i="4" s="1"/>
  <c r="B88" i="4"/>
  <c r="C88" i="4" s="1"/>
  <c r="B89" i="4"/>
  <c r="C89" i="4" s="1"/>
  <c r="B90" i="4"/>
  <c r="C90" i="4" s="1"/>
  <c r="B91" i="4"/>
  <c r="C91" i="4" s="1"/>
  <c r="B92" i="4"/>
  <c r="C92" i="4" s="1"/>
  <c r="B93" i="4"/>
  <c r="C93" i="4" s="1"/>
  <c r="B94" i="4"/>
  <c r="C94" i="4" s="1"/>
  <c r="B95" i="4"/>
  <c r="C95" i="4" s="1"/>
  <c r="B96" i="4"/>
  <c r="C96" i="4" s="1"/>
  <c r="B97" i="4"/>
  <c r="C97" i="4" s="1"/>
  <c r="B98" i="4"/>
  <c r="C98" i="4" s="1"/>
  <c r="B99" i="4"/>
  <c r="C99" i="4" s="1"/>
  <c r="B100" i="4"/>
  <c r="C100" i="4" s="1"/>
  <c r="B101" i="4"/>
  <c r="C101" i="4" s="1"/>
  <c r="B102" i="4"/>
  <c r="C102" i="4"/>
  <c r="B2" i="4"/>
  <c r="C2" i="4"/>
  <c r="D2" i="1"/>
  <c r="E10" i="1" l="1"/>
  <c r="F10" i="1" s="1"/>
  <c r="G10" i="1" s="1"/>
  <c r="E9" i="1"/>
  <c r="F9" i="1" s="1"/>
  <c r="E21" i="1"/>
  <c r="F21" i="1" s="1"/>
  <c r="E14" i="1"/>
  <c r="F14" i="1" s="1"/>
  <c r="E13" i="1"/>
  <c r="F13" i="1" s="1"/>
  <c r="E12" i="1"/>
  <c r="F12" i="1" s="1"/>
  <c r="G12" i="1" s="1"/>
  <c r="G17" i="1"/>
  <c r="H17" i="1" s="1"/>
  <c r="I17" i="1" s="1"/>
  <c r="G5" i="1"/>
  <c r="H5" i="1" s="1"/>
  <c r="I5" i="1" s="1"/>
  <c r="G19" i="1"/>
  <c r="H19" i="1" s="1"/>
  <c r="I19" i="1" s="1"/>
  <c r="G15" i="1"/>
  <c r="H15" i="1" s="1"/>
  <c r="I15" i="1" s="1"/>
  <c r="G11" i="1"/>
  <c r="H11" i="1" s="1"/>
  <c r="I11" i="1" s="1"/>
  <c r="G7" i="1"/>
  <c r="H7" i="1" s="1"/>
  <c r="I7" i="1" s="1"/>
  <c r="F8" i="1"/>
  <c r="F18" i="1"/>
  <c r="G18" i="1" s="1"/>
  <c r="F16" i="1"/>
  <c r="G16" i="1" s="1"/>
  <c r="F20" i="1"/>
  <c r="F4" i="1"/>
  <c r="F6" i="1"/>
  <c r="F3" i="1"/>
  <c r="E2" i="1"/>
  <c r="G9" i="1" l="1"/>
  <c r="H9" i="1" s="1"/>
  <c r="I9" i="1" s="1"/>
  <c r="G13" i="1"/>
  <c r="H13" i="1" s="1"/>
  <c r="I13" i="1" s="1"/>
  <c r="G21" i="1"/>
  <c r="H21" i="1" s="1"/>
  <c r="I21" i="1" s="1"/>
  <c r="G14" i="1"/>
  <c r="H14" i="1" s="1"/>
  <c r="I14" i="1" s="1"/>
  <c r="G4" i="1"/>
  <c r="H4" i="1" s="1"/>
  <c r="I4" i="1" s="1"/>
  <c r="H16" i="1"/>
  <c r="I16" i="1" s="1"/>
  <c r="G20" i="1"/>
  <c r="H20" i="1" s="1"/>
  <c r="I20" i="1" s="1"/>
  <c r="G8" i="1"/>
  <c r="H8" i="1" s="1"/>
  <c r="I8" i="1" s="1"/>
  <c r="H10" i="1"/>
  <c r="I10" i="1" s="1"/>
  <c r="H12" i="1"/>
  <c r="I12" i="1" s="1"/>
  <c r="H18" i="1"/>
  <c r="I18" i="1" s="1"/>
  <c r="G3" i="1"/>
  <c r="H3" i="1" s="1"/>
  <c r="I3" i="1" s="1"/>
  <c r="G6" i="1"/>
  <c r="H6" i="1" s="1"/>
  <c r="I6" i="1" s="1"/>
  <c r="F2" i="1"/>
  <c r="G2" i="1" l="1"/>
  <c r="H2" i="1" s="1"/>
  <c r="I2" i="1" s="1"/>
</calcChain>
</file>

<file path=xl/sharedStrings.xml><?xml version="1.0" encoding="utf-8"?>
<sst xmlns="http://schemas.openxmlformats.org/spreadsheetml/2006/main" count="144" uniqueCount="43">
  <si>
    <t>Household Size</t>
  </si>
  <si>
    <t>Income Percentile</t>
  </si>
  <si>
    <t>PHB Amount</t>
  </si>
  <si>
    <t>PHB Min</t>
  </si>
  <si>
    <t>PHB Max</t>
  </si>
  <si>
    <t>Description</t>
  </si>
  <si>
    <t>Minimum benefit</t>
  </si>
  <si>
    <t>Maximum benefit</t>
  </si>
  <si>
    <t>Pay Max</t>
  </si>
  <si>
    <t>Maximum percentage of energy costs paid by EAP</t>
  </si>
  <si>
    <t>Pay Min</t>
  </si>
  <si>
    <t>Minimum percentage of energy costs paid by EAP</t>
  </si>
  <si>
    <t>Slope Start</t>
  </si>
  <si>
    <t>Pay Percent</t>
  </si>
  <si>
    <t>Income percentile at which pay percent starts decreasing.</t>
  </si>
  <si>
    <t>Slope End</t>
  </si>
  <si>
    <t>Income percentile at which pay percent stops decreasing.</t>
  </si>
  <si>
    <t>Max Income</t>
  </si>
  <si>
    <t>Pay Percent Calc</t>
  </si>
  <si>
    <t>PHB Calc</t>
  </si>
  <si>
    <t>Parameter</t>
  </si>
  <si>
    <r>
      <t xml:space="preserve">Household Size </t>
    </r>
    <r>
      <rPr>
        <b/>
        <sz val="11"/>
        <color theme="5"/>
        <rFont val="Segoe UI"/>
        <family val="2"/>
      </rPr>
      <t>✎</t>
    </r>
  </si>
  <si>
    <r>
      <t xml:space="preserve">Annual Energy Cost </t>
    </r>
    <r>
      <rPr>
        <b/>
        <sz val="11"/>
        <color theme="5"/>
        <rFont val="Segoe UI"/>
        <family val="2"/>
      </rPr>
      <t>✎</t>
    </r>
  </si>
  <si>
    <r>
      <t xml:space="preserve">Value </t>
    </r>
    <r>
      <rPr>
        <b/>
        <sz val="11"/>
        <color theme="5"/>
        <rFont val="Segoe UI"/>
        <family val="2"/>
      </rPr>
      <t>✎</t>
    </r>
  </si>
  <si>
    <t>Housing Type</t>
  </si>
  <si>
    <t>Electricity</t>
  </si>
  <si>
    <t>Apartment / Condo</t>
  </si>
  <si>
    <t>Duplex</t>
  </si>
  <si>
    <t>Fourplex</t>
  </si>
  <si>
    <t>House</t>
  </si>
  <si>
    <t>Mobile Home</t>
  </si>
  <si>
    <t>Other</t>
  </si>
  <si>
    <t>Townhouse</t>
  </si>
  <si>
    <t>Triplex</t>
  </si>
  <si>
    <t>Natural Gas</t>
  </si>
  <si>
    <t>Oil</t>
  </si>
  <si>
    <t>Average Annual Energy Cost</t>
  </si>
  <si>
    <t>Main Heating Fuel</t>
  </si>
  <si>
    <r>
      <t xml:space="preserve">One Month Income </t>
    </r>
    <r>
      <rPr>
        <b/>
        <sz val="11"/>
        <color theme="5"/>
        <rFont val="Segoe UI"/>
        <family val="2"/>
      </rPr>
      <t>✎</t>
    </r>
  </si>
  <si>
    <t>Propane</t>
  </si>
  <si>
    <t>Steam</t>
  </si>
  <si>
    <t>District Heating</t>
  </si>
  <si>
    <t>Metered Propane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</si>
</sst>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0.0%"/>
    <numFmt numFmtId="166" formatCode="&quot;$&quot;#,##0.00"/>
    <numFmt numFmtId="167" formatCode="\$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1"/>
      <name val="Segoe UI"/>
      <family val="2"/>
    </font>
    <font>
      <b/>
      <sz val="11"/>
      <color theme="5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0.249977111117893"/>
      </top>
      <bottom style="thin">
        <color theme="2" tint="-9.9978637043366805E-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9" fontId="0" fillId="0" borderId="0" xfId="2" applyFont="1"/>
    <xf numFmtId="0" fontId="0" fillId="0" borderId="0" xfId="0" applyAlignment="1">
      <alignment horizontal="right" vertical="center" wrapText="1"/>
    </xf>
    <xf numFmtId="164" fontId="0" fillId="0" borderId="0" xfId="0" applyNumberFormat="1"/>
    <xf numFmtId="9" fontId="2" fillId="0" borderId="0" xfId="2" applyFont="1"/>
    <xf numFmtId="165" fontId="0" fillId="0" borderId="0" xfId="2" applyNumberFormat="1" applyFont="1"/>
    <xf numFmtId="9" fontId="0" fillId="0" borderId="0" xfId="0" applyNumberFormat="1"/>
    <xf numFmtId="0" fontId="3" fillId="0" borderId="0" xfId="0" applyFont="1"/>
    <xf numFmtId="164" fontId="3" fillId="0" borderId="0" xfId="0" applyNumberFormat="1" applyFont="1"/>
    <xf numFmtId="165" fontId="3" fillId="0" borderId="0" xfId="2" applyNumberFormat="1" applyFont="1"/>
    <xf numFmtId="0" fontId="4" fillId="0" borderId="0" xfId="0" applyFont="1"/>
    <xf numFmtId="164" fontId="5" fillId="0" borderId="0" xfId="0" applyNumberFormat="1" applyFont="1" applyFill="1" applyBorder="1"/>
    <xf numFmtId="165" fontId="5" fillId="0" borderId="0" xfId="2" applyNumberFormat="1" applyFont="1" applyFill="1" applyBorder="1"/>
    <xf numFmtId="0" fontId="4" fillId="2" borderId="5" xfId="0" applyFont="1" applyFill="1" applyBorder="1"/>
    <xf numFmtId="0" fontId="4" fillId="2" borderId="1" xfId="0" applyFont="1" applyFill="1" applyBorder="1"/>
    <xf numFmtId="164" fontId="4" fillId="2" borderId="6" xfId="0" applyNumberFormat="1" applyFont="1" applyFill="1" applyBorder="1"/>
    <xf numFmtId="164" fontId="4" fillId="2" borderId="1" xfId="0" applyNumberFormat="1" applyFont="1" applyFill="1" applyBorder="1"/>
    <xf numFmtId="0" fontId="4" fillId="2" borderId="3" xfId="0" applyFont="1" applyFill="1" applyBorder="1"/>
    <xf numFmtId="164" fontId="5" fillId="0" borderId="2" xfId="0" applyNumberFormat="1" applyFont="1" applyFill="1" applyBorder="1"/>
    <xf numFmtId="0" fontId="4" fillId="0" borderId="4" xfId="0" applyFont="1" applyBorder="1"/>
    <xf numFmtId="0" fontId="0" fillId="0" borderId="4" xfId="0" applyBorder="1"/>
    <xf numFmtId="164" fontId="4" fillId="2" borderId="7" xfId="1" applyNumberFormat="1" applyFont="1" applyFill="1" applyBorder="1"/>
    <xf numFmtId="164" fontId="4" fillId="2" borderId="1" xfId="1" applyNumberFormat="1" applyFont="1" applyFill="1" applyBorder="1"/>
    <xf numFmtId="9" fontId="4" fillId="2" borderId="1" xfId="2" applyFont="1" applyFill="1" applyBorder="1"/>
    <xf numFmtId="9" fontId="4" fillId="2" borderId="6" xfId="2" applyFont="1" applyFill="1" applyBorder="1"/>
    <xf numFmtId="9" fontId="3" fillId="0" borderId="0" xfId="2" applyNumberFormat="1" applyFont="1"/>
    <xf numFmtId="9" fontId="5" fillId="0" borderId="0" xfId="2" applyNumberFormat="1" applyFont="1" applyFill="1" applyBorder="1"/>
    <xf numFmtId="9" fontId="0" fillId="0" borderId="0" xfId="2" applyNumberFormat="1" applyFont="1"/>
    <xf numFmtId="9" fontId="5" fillId="0" borderId="0" xfId="0" applyNumberFormat="1" applyFont="1" applyFill="1" applyBorder="1" applyAlignment="1">
      <alignment horizontal="right"/>
    </xf>
    <xf numFmtId="9" fontId="0" fillId="0" borderId="0" xfId="0" applyNumberFormat="1" applyAlignment="1">
      <alignment horizontal="right"/>
    </xf>
    <xf numFmtId="9" fontId="3" fillId="0" borderId="0" xfId="0" applyNumberFormat="1" applyFont="1" applyAlignment="1">
      <alignment horizontal="left"/>
    </xf>
    <xf numFmtId="164" fontId="4" fillId="0" borderId="0" xfId="0" applyNumberFormat="1" applyFont="1"/>
    <xf numFmtId="166" fontId="0" fillId="0" borderId="0" xfId="0" applyNumberFormat="1"/>
    <xf numFmtId="167" fontId="0" fillId="0" borderId="0" xfId="0" applyNumberFormat="1" applyAlignment="1">
      <alignment horizontal="righ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mruColors>
      <color rgb="FF0D5257"/>
      <color rgb="FF003F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rgbClr val="003F6B"/>
                </a:solidFill>
              </a:rPr>
              <a:t>Percent of costs paid </a:t>
            </a:r>
            <a:r>
              <a:rPr lang="en-US" b="0"/>
              <a:t>decreases </a:t>
            </a:r>
            <a:r>
              <a:rPr lang="en-US" b="0" baseline="0"/>
              <a:t>as income percentile increases.</a:t>
            </a:r>
            <a:endParaRPr lang="en-US" b="0"/>
          </a:p>
        </c:rich>
      </c:tx>
      <c:layout>
        <c:manualLayout>
          <c:xMode val="edge"/>
          <c:yMode val="edge"/>
          <c:x val="5.4647674174198461E-2"/>
          <c:y val="1.8604756879616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'Chart Data'!$C$1</c:f>
              <c:strCache>
                <c:ptCount val="1"/>
                <c:pt idx="0">
                  <c:v>Pay Percent</c:v>
                </c:pt>
              </c:strCache>
            </c:strRef>
          </c:tx>
          <c:spPr>
            <a:solidFill>
              <a:srgbClr val="003F6B">
                <a:alpha val="30000"/>
              </a:srgbClr>
            </a:solidFill>
            <a:ln>
              <a:noFill/>
            </a:ln>
            <a:effectLst/>
          </c:spPr>
          <c:cat>
            <c:numRef>
              <c:f>'Chart Data'!$A$2:$A$102</c:f>
              <c:numCache>
                <c:formatCode>0%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'Chart Data'!$C$2:$C$102</c:f>
              <c:numCache>
                <c:formatCode>0%</c:formatCode>
                <c:ptCount val="101"/>
                <c:pt idx="0">
                  <c:v>0.37</c:v>
                </c:pt>
                <c:pt idx="1">
                  <c:v>0.36688888888888888</c:v>
                </c:pt>
                <c:pt idx="2">
                  <c:v>0.36377777777777776</c:v>
                </c:pt>
                <c:pt idx="3">
                  <c:v>0.36066666666666664</c:v>
                </c:pt>
                <c:pt idx="4">
                  <c:v>0.35755555555555557</c:v>
                </c:pt>
                <c:pt idx="5">
                  <c:v>0.35444444444444445</c:v>
                </c:pt>
                <c:pt idx="6">
                  <c:v>0.35133333333333333</c:v>
                </c:pt>
                <c:pt idx="7">
                  <c:v>0.34822222222222221</c:v>
                </c:pt>
                <c:pt idx="8">
                  <c:v>0.34511111111111109</c:v>
                </c:pt>
                <c:pt idx="9">
                  <c:v>0.34199999999999997</c:v>
                </c:pt>
                <c:pt idx="10">
                  <c:v>0.33888888888888891</c:v>
                </c:pt>
                <c:pt idx="11">
                  <c:v>0.33577777777777779</c:v>
                </c:pt>
                <c:pt idx="12">
                  <c:v>0.33266666666666667</c:v>
                </c:pt>
                <c:pt idx="13">
                  <c:v>0.32955555555555555</c:v>
                </c:pt>
                <c:pt idx="14">
                  <c:v>0.32644444444444443</c:v>
                </c:pt>
                <c:pt idx="15">
                  <c:v>0.32333333333333331</c:v>
                </c:pt>
                <c:pt idx="16">
                  <c:v>0.32022222222222219</c:v>
                </c:pt>
                <c:pt idx="17">
                  <c:v>0.31711111111111112</c:v>
                </c:pt>
                <c:pt idx="18">
                  <c:v>0.314</c:v>
                </c:pt>
                <c:pt idx="19">
                  <c:v>0.31088888888888888</c:v>
                </c:pt>
                <c:pt idx="20">
                  <c:v>0.30777777777777776</c:v>
                </c:pt>
                <c:pt idx="21">
                  <c:v>0.30466666666666664</c:v>
                </c:pt>
                <c:pt idx="22">
                  <c:v>0.30155555555555558</c:v>
                </c:pt>
                <c:pt idx="23">
                  <c:v>0.29844444444444446</c:v>
                </c:pt>
                <c:pt idx="24">
                  <c:v>0.29533333333333334</c:v>
                </c:pt>
                <c:pt idx="25">
                  <c:v>0.29222222222222222</c:v>
                </c:pt>
                <c:pt idx="26">
                  <c:v>0.2891111111111111</c:v>
                </c:pt>
                <c:pt idx="27">
                  <c:v>0.28599999999999998</c:v>
                </c:pt>
                <c:pt idx="28">
                  <c:v>0.28288888888888886</c:v>
                </c:pt>
                <c:pt idx="29">
                  <c:v>0.27977777777777779</c:v>
                </c:pt>
                <c:pt idx="30">
                  <c:v>0.27666666666666667</c:v>
                </c:pt>
                <c:pt idx="31">
                  <c:v>0.27355555555555555</c:v>
                </c:pt>
                <c:pt idx="32">
                  <c:v>0.27044444444444443</c:v>
                </c:pt>
                <c:pt idx="33">
                  <c:v>0.26733333333333331</c:v>
                </c:pt>
                <c:pt idx="34">
                  <c:v>0.26422222222222219</c:v>
                </c:pt>
                <c:pt idx="35">
                  <c:v>0.26111111111111113</c:v>
                </c:pt>
                <c:pt idx="36">
                  <c:v>0.25800000000000001</c:v>
                </c:pt>
                <c:pt idx="37">
                  <c:v>0.25488888888888889</c:v>
                </c:pt>
                <c:pt idx="38">
                  <c:v>0.25177777777777777</c:v>
                </c:pt>
                <c:pt idx="39">
                  <c:v>0.24866666666666665</c:v>
                </c:pt>
                <c:pt idx="40">
                  <c:v>0.24555555555555553</c:v>
                </c:pt>
                <c:pt idx="41">
                  <c:v>0.24244444444444443</c:v>
                </c:pt>
                <c:pt idx="42">
                  <c:v>0.23933333333333334</c:v>
                </c:pt>
                <c:pt idx="43">
                  <c:v>0.23622222222222222</c:v>
                </c:pt>
                <c:pt idx="44">
                  <c:v>0.2331111111111111</c:v>
                </c:pt>
                <c:pt idx="45">
                  <c:v>0.22999999999999998</c:v>
                </c:pt>
                <c:pt idx="46">
                  <c:v>0.22688888888888889</c:v>
                </c:pt>
                <c:pt idx="47">
                  <c:v>0.22377777777777777</c:v>
                </c:pt>
                <c:pt idx="48">
                  <c:v>0.22066666666666665</c:v>
                </c:pt>
                <c:pt idx="49">
                  <c:v>0.21755555555555556</c:v>
                </c:pt>
                <c:pt idx="50">
                  <c:v>0.21444444444444441</c:v>
                </c:pt>
                <c:pt idx="51">
                  <c:v>0.21133333333333332</c:v>
                </c:pt>
                <c:pt idx="52">
                  <c:v>0.2082222222222222</c:v>
                </c:pt>
                <c:pt idx="53">
                  <c:v>0.20511111111111108</c:v>
                </c:pt>
                <c:pt idx="54">
                  <c:v>0.20199999999999999</c:v>
                </c:pt>
                <c:pt idx="55">
                  <c:v>0.19888888888888887</c:v>
                </c:pt>
                <c:pt idx="56">
                  <c:v>0.19577777777777775</c:v>
                </c:pt>
                <c:pt idx="57">
                  <c:v>0.19266666666666665</c:v>
                </c:pt>
                <c:pt idx="58">
                  <c:v>0.18955555555555556</c:v>
                </c:pt>
                <c:pt idx="59">
                  <c:v>0.18644444444444441</c:v>
                </c:pt>
                <c:pt idx="60">
                  <c:v>0.18333333333333332</c:v>
                </c:pt>
                <c:pt idx="61">
                  <c:v>0.18022222222222223</c:v>
                </c:pt>
                <c:pt idx="62">
                  <c:v>0.17711111111111108</c:v>
                </c:pt>
                <c:pt idx="63">
                  <c:v>0.17399999999999999</c:v>
                </c:pt>
                <c:pt idx="64">
                  <c:v>0.17088888888888887</c:v>
                </c:pt>
                <c:pt idx="65">
                  <c:v>0.16777777777777775</c:v>
                </c:pt>
                <c:pt idx="66">
                  <c:v>0.16466666666666663</c:v>
                </c:pt>
                <c:pt idx="67">
                  <c:v>0.16155555555555554</c:v>
                </c:pt>
                <c:pt idx="68">
                  <c:v>0.15844444444444442</c:v>
                </c:pt>
                <c:pt idx="69">
                  <c:v>0.15533333333333332</c:v>
                </c:pt>
                <c:pt idx="70">
                  <c:v>0.15222222222222223</c:v>
                </c:pt>
                <c:pt idx="71">
                  <c:v>0.14911111111111108</c:v>
                </c:pt>
                <c:pt idx="72">
                  <c:v>0.14599999999999999</c:v>
                </c:pt>
                <c:pt idx="73">
                  <c:v>0.14288888888888887</c:v>
                </c:pt>
                <c:pt idx="74">
                  <c:v>0.13977777777777775</c:v>
                </c:pt>
                <c:pt idx="75">
                  <c:v>0.13666666666666666</c:v>
                </c:pt>
                <c:pt idx="76">
                  <c:v>0.13355555555555554</c:v>
                </c:pt>
                <c:pt idx="77">
                  <c:v>0.13044444444444442</c:v>
                </c:pt>
                <c:pt idx="78">
                  <c:v>0.1273333333333333</c:v>
                </c:pt>
                <c:pt idx="79">
                  <c:v>0.12422222222222221</c:v>
                </c:pt>
                <c:pt idx="80">
                  <c:v>0.12111111111111106</c:v>
                </c:pt>
                <c:pt idx="81">
                  <c:v>0.11799999999999994</c:v>
                </c:pt>
                <c:pt idx="82">
                  <c:v>0.11488888888888887</c:v>
                </c:pt>
                <c:pt idx="83">
                  <c:v>0.11177777777777775</c:v>
                </c:pt>
                <c:pt idx="84">
                  <c:v>0.10866666666666669</c:v>
                </c:pt>
                <c:pt idx="85">
                  <c:v>0.10555555555555551</c:v>
                </c:pt>
                <c:pt idx="86">
                  <c:v>0.10244444444444445</c:v>
                </c:pt>
                <c:pt idx="87">
                  <c:v>9.9333333333333274E-2</c:v>
                </c:pt>
                <c:pt idx="88">
                  <c:v>9.6222222222222209E-2</c:v>
                </c:pt>
                <c:pt idx="89">
                  <c:v>9.3111111111111089E-2</c:v>
                </c:pt>
                <c:pt idx="90">
                  <c:v>0.09</c:v>
                </c:pt>
                <c:pt idx="91">
                  <c:v>0.09</c:v>
                </c:pt>
                <c:pt idx="92">
                  <c:v>0.09</c:v>
                </c:pt>
                <c:pt idx="93">
                  <c:v>0.09</c:v>
                </c:pt>
                <c:pt idx="94">
                  <c:v>0.09</c:v>
                </c:pt>
                <c:pt idx="95">
                  <c:v>0.09</c:v>
                </c:pt>
                <c:pt idx="96">
                  <c:v>0.09</c:v>
                </c:pt>
                <c:pt idx="97">
                  <c:v>0.09</c:v>
                </c:pt>
                <c:pt idx="98">
                  <c:v>0.09</c:v>
                </c:pt>
                <c:pt idx="99">
                  <c:v>0.09</c:v>
                </c:pt>
                <c:pt idx="100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6-4E5A-B384-AA02CEE85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896840"/>
        <c:axId val="392898480"/>
      </c:areaChart>
      <c:catAx>
        <c:axId val="392896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1200" b="1"/>
                  <a:t>Income</a:t>
                </a:r>
                <a:r>
                  <a:rPr lang="en-US" sz="1200" b="1" baseline="0"/>
                  <a:t> Percentile</a:t>
                </a:r>
                <a:endParaRPr lang="en-US" sz="1200" b="1"/>
              </a:p>
            </c:rich>
          </c:tx>
          <c:layout>
            <c:manualLayout>
              <c:xMode val="edge"/>
              <c:yMode val="edge"/>
              <c:x val="0.75825317982828422"/>
              <c:y val="0.928454410589980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r"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39289848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392898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39289684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3663</xdr:colOff>
      <xdr:row>1</xdr:row>
      <xdr:rowOff>0</xdr:rowOff>
    </xdr:from>
    <xdr:to>
      <xdr:col>15</xdr:col>
      <xdr:colOff>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99E792-6FE6-4AE9-911F-28202367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78D6A-E0C8-4A8F-BA4F-421A72B63A05}">
  <dimension ref="A1:J21"/>
  <sheetViews>
    <sheetView tabSelected="1" zoomScale="115" zoomScaleNormal="115" workbookViewId="0">
      <pane ySplit="1" topLeftCell="A2" activePane="bottomLeft" state="frozen"/>
      <selection pane="bottomLeft" activeCell="P12" sqref="P12"/>
    </sheetView>
  </sheetViews>
  <sheetFormatPr defaultRowHeight="15" x14ac:dyDescent="0.25"/>
  <cols>
    <col min="1" max="1" width="19.5703125" bestFit="1" customWidth="1"/>
    <col min="2" max="2" width="23.85546875" style="4" bestFit="1" customWidth="1"/>
    <col min="3" max="3" width="24.140625" style="4" bestFit="1" customWidth="1"/>
    <col min="4" max="4" width="13.7109375" style="4" bestFit="1" customWidth="1"/>
    <col min="5" max="5" width="19.42578125" style="28" bestFit="1" customWidth="1"/>
    <col min="6" max="6" width="17.85546875" style="6" hidden="1" customWidth="1"/>
    <col min="7" max="7" width="13" style="30" bestFit="1" customWidth="1"/>
    <col min="8" max="8" width="10.140625" style="4" hidden="1" customWidth="1"/>
    <col min="9" max="9" width="14.5703125" style="4" bestFit="1" customWidth="1"/>
    <col min="10" max="10" width="12.140625" bestFit="1" customWidth="1"/>
  </cols>
  <sheetData>
    <row r="1" spans="1:10" ht="16.5" x14ac:dyDescent="0.3">
      <c r="A1" s="8" t="s">
        <v>21</v>
      </c>
      <c r="B1" s="9" t="s">
        <v>38</v>
      </c>
      <c r="C1" s="9" t="s">
        <v>22</v>
      </c>
      <c r="D1" s="9" t="s">
        <v>17</v>
      </c>
      <c r="E1" s="26" t="s">
        <v>1</v>
      </c>
      <c r="F1" s="10" t="s">
        <v>18</v>
      </c>
      <c r="G1" s="31" t="s">
        <v>13</v>
      </c>
      <c r="H1" s="9" t="s">
        <v>19</v>
      </c>
      <c r="I1" s="9" t="s">
        <v>2</v>
      </c>
    </row>
    <row r="2" spans="1:10" ht="16.5" x14ac:dyDescent="0.3">
      <c r="A2" s="14">
        <v>1</v>
      </c>
      <c r="B2" s="16">
        <v>1000</v>
      </c>
      <c r="C2" s="16">
        <v>2000</v>
      </c>
      <c r="D2" s="12">
        <f>VLOOKUP(A2,'Income Guidelines'!$A$2:$B$21, 2)</f>
        <v>2983</v>
      </c>
      <c r="E2" s="27">
        <f>B2/D2</f>
        <v>0.33523298692591352</v>
      </c>
      <c r="F2" s="13">
        <f xml:space="preserve"> 'Formula Parameters'!$C$4 - ('Formula Parameters'!$C$4 - 'Formula Parameters'!$C$5) * ((Calculator!E2 - 'Formula Parameters'!$C$6) / ('Formula Parameters'!$C$7 - 'Formula Parameters'!$C$6))</f>
        <v>0.26570529295638246</v>
      </c>
      <c r="G2" s="29">
        <f>IF(E2 &gt; 1, "Ineligible", IF(E2 &lt;= 'Formula Parameters'!$C$6, 'Formula Parameters'!$C$4, IF(E2 &gt;= 'Formula Parameters'!$C$7, 'Formula Parameters'!$C$5, F2)))</f>
        <v>0.26570529295638246</v>
      </c>
      <c r="H2" s="12">
        <f>ROUND(G2*C2, 0)</f>
        <v>531</v>
      </c>
      <c r="I2" s="12">
        <f>IF(H2 &gt; 'Formula Parameters'!$C$3, 'Formula Parameters'!$C$3, IF(H2 &lt; 'Formula Parameters'!$C$2, 'Formula Parameters'!$C$2, H2))</f>
        <v>531</v>
      </c>
      <c r="J2" s="33"/>
    </row>
    <row r="3" spans="1:10" ht="16.5" x14ac:dyDescent="0.3">
      <c r="A3" s="15">
        <v>2</v>
      </c>
      <c r="B3" s="16">
        <v>1000</v>
      </c>
      <c r="C3" s="17">
        <v>2000</v>
      </c>
      <c r="D3" s="12">
        <f>VLOOKUP(A3,'Income Guidelines'!$A$2:$B$21, 2)</f>
        <v>3901</v>
      </c>
      <c r="E3" s="27">
        <f t="shared" ref="E3:E21" si="0">B3/D3</f>
        <v>0.25634452704434763</v>
      </c>
      <c r="F3" s="13">
        <f xml:space="preserve"> 'Formula Parameters'!$C$4 - ('Formula Parameters'!$C$4 - 'Formula Parameters'!$C$5) * ((Calculator!E3 - 'Formula Parameters'!$C$6) / ('Formula Parameters'!$C$7 - 'Formula Parameters'!$C$6))</f>
        <v>0.29024836936398074</v>
      </c>
      <c r="G3" s="29">
        <f>IF(E3 &gt; 1, "Ineligible", IF(E3 &lt;= 'Formula Parameters'!$C$6, 'Formula Parameters'!$C$4, IF(E3 &gt;= 'Formula Parameters'!$C$7, 'Formula Parameters'!$C$5, F3)))</f>
        <v>0.29024836936398074</v>
      </c>
      <c r="H3" s="12">
        <f t="shared" ref="H3:H21" si="1">ROUND(G3*C3, 0)</f>
        <v>580</v>
      </c>
      <c r="I3" s="12">
        <f>IF(H3 &gt; 'Formula Parameters'!$C$3, 'Formula Parameters'!$C$3, IF(H3 &lt; 'Formula Parameters'!$C$2, 'Formula Parameters'!$C$2, H3))</f>
        <v>580</v>
      </c>
      <c r="J3" s="33"/>
    </row>
    <row r="4" spans="1:10" ht="16.5" x14ac:dyDescent="0.3">
      <c r="A4" s="18">
        <v>3</v>
      </c>
      <c r="B4" s="16">
        <v>1000</v>
      </c>
      <c r="C4" s="17">
        <v>2000</v>
      </c>
      <c r="D4" s="12">
        <f>VLOOKUP(A4,'Income Guidelines'!$A$2:$B$21, 2)</f>
        <v>4819</v>
      </c>
      <c r="E4" s="27">
        <f t="shared" si="0"/>
        <v>0.20751193193608633</v>
      </c>
      <c r="F4" s="13">
        <f xml:space="preserve"> 'Formula Parameters'!$C$4 - ('Formula Parameters'!$C$4 - 'Formula Parameters'!$C$5) * ((Calculator!E4 - 'Formula Parameters'!$C$6) / ('Formula Parameters'!$C$7 - 'Formula Parameters'!$C$6))</f>
        <v>0.30544073228655089</v>
      </c>
      <c r="G4" s="29">
        <f>IF(E4 &gt; 1, "Ineligible", IF(E4 &lt;= 'Formula Parameters'!$C$6, 'Formula Parameters'!$C$4, IF(E4 &gt;= 'Formula Parameters'!$C$7, 'Formula Parameters'!$C$5, F4)))</f>
        <v>0.30544073228655089</v>
      </c>
      <c r="H4" s="12">
        <f t="shared" si="1"/>
        <v>611</v>
      </c>
      <c r="I4" s="12">
        <f>IF(H4 &gt; 'Formula Parameters'!$C$3, 'Formula Parameters'!$C$3, IF(H4 &lt; 'Formula Parameters'!$C$2, 'Formula Parameters'!$C$2, H4))</f>
        <v>611</v>
      </c>
      <c r="J4" s="33"/>
    </row>
    <row r="5" spans="1:10" ht="16.5" x14ac:dyDescent="0.3">
      <c r="A5" s="18">
        <v>4</v>
      </c>
      <c r="B5" s="16">
        <v>1000</v>
      </c>
      <c r="C5" s="17">
        <v>2000</v>
      </c>
      <c r="D5" s="12">
        <f>VLOOKUP(A5,'Income Guidelines'!$A$2:$B$21, 2)</f>
        <v>5737</v>
      </c>
      <c r="E5" s="27">
        <f t="shared" si="0"/>
        <v>0.1743071291615827</v>
      </c>
      <c r="F5" s="13">
        <f xml:space="preserve"> 'Formula Parameters'!$C$4 - ('Formula Parameters'!$C$4 - 'Formula Parameters'!$C$5) * ((Calculator!E5 - 'Formula Parameters'!$C$6) / ('Formula Parameters'!$C$7 - 'Formula Parameters'!$C$6))</f>
        <v>0.31577111537195202</v>
      </c>
      <c r="G5" s="29">
        <f>IF(E5 &gt; 1, "Ineligible", IF(E5 &lt;= 'Formula Parameters'!$C$6, 'Formula Parameters'!$C$4, IF(E5 &gt;= 'Formula Parameters'!$C$7, 'Formula Parameters'!$C$5, F5)))</f>
        <v>0.31577111537195202</v>
      </c>
      <c r="H5" s="12">
        <f t="shared" si="1"/>
        <v>632</v>
      </c>
      <c r="I5" s="12">
        <f>IF(H5 &gt; 'Formula Parameters'!$C$3, 'Formula Parameters'!$C$3, IF(H5 &lt; 'Formula Parameters'!$C$2, 'Formula Parameters'!$C$2, H5))</f>
        <v>632</v>
      </c>
      <c r="J5" s="33"/>
    </row>
    <row r="6" spans="1:10" ht="16.5" x14ac:dyDescent="0.3">
      <c r="A6" s="18">
        <v>5</v>
      </c>
      <c r="B6" s="16">
        <v>1000</v>
      </c>
      <c r="C6" s="17">
        <v>2000</v>
      </c>
      <c r="D6" s="12">
        <f>VLOOKUP(A6,'Income Guidelines'!$A$2:$B$21, 2)</f>
        <v>6655</v>
      </c>
      <c r="E6" s="27">
        <f t="shared" si="0"/>
        <v>0.15026296018031554</v>
      </c>
      <c r="F6" s="13">
        <f xml:space="preserve"> 'Formula Parameters'!$C$4 - ('Formula Parameters'!$C$4 - 'Formula Parameters'!$C$5) * ((Calculator!E6 - 'Formula Parameters'!$C$6) / ('Formula Parameters'!$C$7 - 'Formula Parameters'!$C$6))</f>
        <v>0.3232515234994574</v>
      </c>
      <c r="G6" s="29">
        <f>IF(E6 &gt; 1, "Ineligible", IF(E6 &lt;= 'Formula Parameters'!$C$6, 'Formula Parameters'!$C$4, IF(E6 &gt;= 'Formula Parameters'!$C$7, 'Formula Parameters'!$C$5, F6)))</f>
        <v>0.3232515234994574</v>
      </c>
      <c r="H6" s="12">
        <f t="shared" si="1"/>
        <v>647</v>
      </c>
      <c r="I6" s="12">
        <f>IF(H6 &gt; 'Formula Parameters'!$C$3, 'Formula Parameters'!$C$3, IF(H6 &lt; 'Formula Parameters'!$C$2, 'Formula Parameters'!$C$2, H6))</f>
        <v>647</v>
      </c>
      <c r="J6" s="33"/>
    </row>
    <row r="7" spans="1:10" ht="16.5" x14ac:dyDescent="0.3">
      <c r="A7" s="18">
        <v>6</v>
      </c>
      <c r="B7" s="16">
        <v>1000</v>
      </c>
      <c r="C7" s="17">
        <v>2000</v>
      </c>
      <c r="D7" s="12">
        <f>VLOOKUP(A7,'Income Guidelines'!$A$2:$B$21, 2)</f>
        <v>7572</v>
      </c>
      <c r="E7" s="27">
        <f t="shared" si="0"/>
        <v>0.13206550449022716</v>
      </c>
      <c r="F7" s="13">
        <f xml:space="preserve"> 'Formula Parameters'!$C$4 - ('Formula Parameters'!$C$4 - 'Formula Parameters'!$C$5) * ((Calculator!E7 - 'Formula Parameters'!$C$6) / ('Formula Parameters'!$C$7 - 'Formula Parameters'!$C$6))</f>
        <v>0.328912954158596</v>
      </c>
      <c r="G7" s="29">
        <f>IF(E7 &gt; 1, "Ineligible", IF(E7 &lt;= 'Formula Parameters'!$C$6, 'Formula Parameters'!$C$4, IF(E7 &gt;= 'Formula Parameters'!$C$7, 'Formula Parameters'!$C$5, F7)))</f>
        <v>0.328912954158596</v>
      </c>
      <c r="H7" s="12">
        <f t="shared" si="1"/>
        <v>658</v>
      </c>
      <c r="I7" s="12">
        <f>IF(H7 &gt; 'Formula Parameters'!$C$3, 'Formula Parameters'!$C$3, IF(H7 &lt; 'Formula Parameters'!$C$2, 'Formula Parameters'!$C$2, H7))</f>
        <v>658</v>
      </c>
      <c r="J7" s="33"/>
    </row>
    <row r="8" spans="1:10" ht="16.5" x14ac:dyDescent="0.3">
      <c r="A8" s="18">
        <v>7</v>
      </c>
      <c r="B8" s="16">
        <v>1000</v>
      </c>
      <c r="C8" s="17">
        <v>2000</v>
      </c>
      <c r="D8" s="12">
        <f>VLOOKUP(A8,'Income Guidelines'!$A$2:$B$21, 2)</f>
        <v>7745</v>
      </c>
      <c r="E8" s="27">
        <f t="shared" si="0"/>
        <v>0.12911555842479019</v>
      </c>
      <c r="F8" s="13">
        <f xml:space="preserve"> 'Formula Parameters'!$C$4 - ('Formula Parameters'!$C$4 - 'Formula Parameters'!$C$5) * ((Calculator!E8 - 'Formula Parameters'!$C$6) / ('Formula Parameters'!$C$7 - 'Formula Parameters'!$C$6))</f>
        <v>0.3298307151567319</v>
      </c>
      <c r="G8" s="29">
        <f>IF(E8 &gt; 1, "Ineligible", IF(E8 &lt;= 'Formula Parameters'!$C$6, 'Formula Parameters'!$C$4, IF(E8 &gt;= 'Formula Parameters'!$C$7, 'Formula Parameters'!$C$5, F8)))</f>
        <v>0.3298307151567319</v>
      </c>
      <c r="H8" s="12">
        <f t="shared" si="1"/>
        <v>660</v>
      </c>
      <c r="I8" s="12">
        <f>IF(H8 &gt; 'Formula Parameters'!$C$3, 'Formula Parameters'!$C$3, IF(H8 &lt; 'Formula Parameters'!$C$2, 'Formula Parameters'!$C$2, H8))</f>
        <v>660</v>
      </c>
      <c r="J8" s="33"/>
    </row>
    <row r="9" spans="1:10" ht="16.5" x14ac:dyDescent="0.3">
      <c r="A9" s="18">
        <v>8</v>
      </c>
      <c r="B9" s="16">
        <v>1000</v>
      </c>
      <c r="C9" s="17">
        <v>2000</v>
      </c>
      <c r="D9" s="12">
        <f>VLOOKUP(A9,'Income Guidelines'!$A$2:$B$21, 2)</f>
        <v>7917</v>
      </c>
      <c r="E9" s="27">
        <f t="shared" si="0"/>
        <v>0.12631047113805735</v>
      </c>
      <c r="F9" s="13">
        <f xml:space="preserve"> 'Formula Parameters'!$C$4 - ('Formula Parameters'!$C$4 - 'Formula Parameters'!$C$5) * ((Calculator!E9 - 'Formula Parameters'!$C$6) / ('Formula Parameters'!$C$7 - 'Formula Parameters'!$C$6))</f>
        <v>0.33070340897927103</v>
      </c>
      <c r="G9" s="29">
        <f>IF(E9 &gt; 1, "Ineligible", IF(E9 &lt;= 'Formula Parameters'!$C$6, 'Formula Parameters'!$C$4, IF(E9 &gt;= 'Formula Parameters'!$C$7, 'Formula Parameters'!$C$5, F9)))</f>
        <v>0.33070340897927103</v>
      </c>
      <c r="H9" s="12">
        <f t="shared" si="1"/>
        <v>661</v>
      </c>
      <c r="I9" s="12">
        <f>IF(H9 &gt; 'Formula Parameters'!$C$3, 'Formula Parameters'!$C$3, IF(H9 &lt; 'Formula Parameters'!$C$2, 'Formula Parameters'!$C$2, H9))</f>
        <v>661</v>
      </c>
      <c r="J9" s="33"/>
    </row>
    <row r="10" spans="1:10" ht="16.5" x14ac:dyDescent="0.3">
      <c r="A10" s="18">
        <v>9</v>
      </c>
      <c r="B10" s="16">
        <v>1000</v>
      </c>
      <c r="C10" s="17">
        <v>2000</v>
      </c>
      <c r="D10" s="12">
        <f>VLOOKUP(A10,'Income Guidelines'!$A$2:$B$21, 2)</f>
        <v>8089</v>
      </c>
      <c r="E10" s="27">
        <f t="shared" si="0"/>
        <v>0.12362467548522685</v>
      </c>
      <c r="F10" s="13">
        <f xml:space="preserve"> 'Formula Parameters'!$C$4 - ('Formula Parameters'!$C$4 - 'Formula Parameters'!$C$5) * ((Calculator!E10 - 'Formula Parameters'!$C$6) / ('Formula Parameters'!$C$7 - 'Formula Parameters'!$C$6))</f>
        <v>0.33153898984904051</v>
      </c>
      <c r="G10" s="29">
        <f>IF(E10 &gt; 1, "Ineligible", IF(E10 &lt;= 'Formula Parameters'!$C$6, 'Formula Parameters'!$C$4, IF(E10 &gt;= 'Formula Parameters'!$C$7, 'Formula Parameters'!$C$5, F10)))</f>
        <v>0.33153898984904051</v>
      </c>
      <c r="H10" s="12">
        <f t="shared" si="1"/>
        <v>663</v>
      </c>
      <c r="I10" s="12">
        <f>IF(H10 &gt; 'Formula Parameters'!$C$3, 'Formula Parameters'!$C$3, IF(H10 &lt; 'Formula Parameters'!$C$2, 'Formula Parameters'!$C$2, H10))</f>
        <v>663</v>
      </c>
      <c r="J10" s="33"/>
    </row>
    <row r="11" spans="1:10" ht="16.5" x14ac:dyDescent="0.3">
      <c r="A11" s="18">
        <v>10</v>
      </c>
      <c r="B11" s="16">
        <v>1000</v>
      </c>
      <c r="C11" s="17">
        <v>2000</v>
      </c>
      <c r="D11" s="12">
        <f>VLOOKUP(A11,'Income Guidelines'!$A$2:$B$21, 2)</f>
        <v>8261</v>
      </c>
      <c r="E11" s="27">
        <f t="shared" si="0"/>
        <v>0.1210507202517855</v>
      </c>
      <c r="F11" s="13">
        <f xml:space="preserve"> 'Formula Parameters'!$C$4 - ('Formula Parameters'!$C$4 - 'Formula Parameters'!$C$5) * ((Calculator!E11 - 'Formula Parameters'!$C$6) / ('Formula Parameters'!$C$7 - 'Formula Parameters'!$C$6))</f>
        <v>0.33233977592166675</v>
      </c>
      <c r="G11" s="29">
        <f>IF(E11 &gt; 1, "Ineligible", IF(E11 &lt;= 'Formula Parameters'!$C$6, 'Formula Parameters'!$C$4, IF(E11 &gt;= 'Formula Parameters'!$C$7, 'Formula Parameters'!$C$5, F11)))</f>
        <v>0.33233977592166675</v>
      </c>
      <c r="H11" s="12">
        <f t="shared" si="1"/>
        <v>665</v>
      </c>
      <c r="I11" s="12">
        <f>IF(H11 &gt; 'Formula Parameters'!$C$3, 'Formula Parameters'!$C$3, IF(H11 &lt; 'Formula Parameters'!$C$2, 'Formula Parameters'!$C$2, H11))</f>
        <v>665</v>
      </c>
      <c r="J11" s="33"/>
    </row>
    <row r="12" spans="1:10" ht="16.5" x14ac:dyDescent="0.3">
      <c r="A12" s="18">
        <v>11</v>
      </c>
      <c r="B12" s="16">
        <v>1000</v>
      </c>
      <c r="C12" s="17">
        <v>2000</v>
      </c>
      <c r="D12" s="12">
        <f>VLOOKUP(A12,'Income Guidelines'!$A$2:$B$21, 2)</f>
        <v>8433</v>
      </c>
      <c r="E12" s="27">
        <f t="shared" si="0"/>
        <v>0.11858176212498518</v>
      </c>
      <c r="F12" s="13">
        <f xml:space="preserve"> 'Formula Parameters'!$C$4 - ('Formula Parameters'!$C$4 - 'Formula Parameters'!$C$5) * ((Calculator!E12 - 'Formula Parameters'!$C$6) / ('Formula Parameters'!$C$7 - 'Formula Parameters'!$C$6))</f>
        <v>0.33310789622778236</v>
      </c>
      <c r="G12" s="29">
        <f>IF(E12 &gt; 1, "Ineligible", IF(E12 &lt;= 'Formula Parameters'!$C$6, 'Formula Parameters'!$C$4, IF(E12 &gt;= 'Formula Parameters'!$C$7, 'Formula Parameters'!$C$5, F12)))</f>
        <v>0.33310789622778236</v>
      </c>
      <c r="H12" s="12">
        <f t="shared" si="1"/>
        <v>666</v>
      </c>
      <c r="I12" s="12">
        <f>IF(H12 &gt; 'Formula Parameters'!$C$3, 'Formula Parameters'!$C$3, IF(H12 &lt; 'Formula Parameters'!$C$2, 'Formula Parameters'!$C$2, H12))</f>
        <v>666</v>
      </c>
      <c r="J12" s="33"/>
    </row>
    <row r="13" spans="1:10" ht="16.5" x14ac:dyDescent="0.3">
      <c r="A13" s="18">
        <v>12</v>
      </c>
      <c r="B13" s="16">
        <v>1000</v>
      </c>
      <c r="C13" s="17">
        <v>2000</v>
      </c>
      <c r="D13" s="12">
        <f>VLOOKUP(A13,'Income Guidelines'!$A$2:$B$21, 2)</f>
        <v>8605</v>
      </c>
      <c r="E13" s="27">
        <f t="shared" si="0"/>
        <v>0.11621150493898896</v>
      </c>
      <c r="F13" s="13">
        <f xml:space="preserve"> 'Formula Parameters'!$C$4 - ('Formula Parameters'!$C$4 - 'Formula Parameters'!$C$5) * ((Calculator!E13 - 'Formula Parameters'!$C$6) / ('Formula Parameters'!$C$7 - 'Formula Parameters'!$C$6))</f>
        <v>0.33384530957453679</v>
      </c>
      <c r="G13" s="29">
        <f>IF(E13 &gt; 1, "Ineligible", IF(E13 &lt;= 'Formula Parameters'!$C$6, 'Formula Parameters'!$C$4, IF(E13 &gt;= 'Formula Parameters'!$C$7, 'Formula Parameters'!$C$5, F13)))</f>
        <v>0.33384530957453679</v>
      </c>
      <c r="H13" s="12">
        <f t="shared" si="1"/>
        <v>668</v>
      </c>
      <c r="I13" s="12">
        <f>IF(H13 &gt; 'Formula Parameters'!$C$3, 'Formula Parameters'!$C$3, IF(H13 &lt; 'Formula Parameters'!$C$2, 'Formula Parameters'!$C$2, H13))</f>
        <v>668</v>
      </c>
      <c r="J13" s="33"/>
    </row>
    <row r="14" spans="1:10" ht="16.5" x14ac:dyDescent="0.3">
      <c r="A14" s="18">
        <v>13</v>
      </c>
      <c r="B14" s="16">
        <v>1000</v>
      </c>
      <c r="C14" s="17">
        <v>2000</v>
      </c>
      <c r="D14" s="12">
        <f>VLOOKUP(A14,'Income Guidelines'!$A$2:$B$21, 2)</f>
        <v>8777</v>
      </c>
      <c r="E14" s="27">
        <f t="shared" si="0"/>
        <v>0.11393414606357526</v>
      </c>
      <c r="F14" s="13">
        <f xml:space="preserve"> 'Formula Parameters'!$C$4 - ('Formula Parameters'!$C$4 - 'Formula Parameters'!$C$5) * ((Calculator!E14 - 'Formula Parameters'!$C$6) / ('Formula Parameters'!$C$7 - 'Formula Parameters'!$C$6))</f>
        <v>0.33455382122466548</v>
      </c>
      <c r="G14" s="29">
        <f>IF(E14 &gt; 1, "Ineligible", IF(E14 &lt;= 'Formula Parameters'!$C$6, 'Formula Parameters'!$C$4, IF(E14 &gt;= 'Formula Parameters'!$C$7, 'Formula Parameters'!$C$5, F14)))</f>
        <v>0.33455382122466548</v>
      </c>
      <c r="H14" s="12">
        <f t="shared" si="1"/>
        <v>669</v>
      </c>
      <c r="I14" s="12">
        <f>IF(H14 &gt; 'Formula Parameters'!$C$3, 'Formula Parameters'!$C$3, IF(H14 &lt; 'Formula Parameters'!$C$2, 'Formula Parameters'!$C$2, H14))</f>
        <v>669</v>
      </c>
      <c r="J14" s="33"/>
    </row>
    <row r="15" spans="1:10" ht="16.5" x14ac:dyDescent="0.3">
      <c r="A15" s="18">
        <v>14</v>
      </c>
      <c r="B15" s="16">
        <v>1000</v>
      </c>
      <c r="C15" s="17">
        <v>2000</v>
      </c>
      <c r="D15" s="12">
        <f>VLOOKUP(A15,'Income Guidelines'!$A$2:$B$21, 2)</f>
        <v>8949</v>
      </c>
      <c r="E15" s="27">
        <f t="shared" si="0"/>
        <v>0.11174432897530451</v>
      </c>
      <c r="F15" s="13">
        <f xml:space="preserve"> 'Formula Parameters'!$C$4 - ('Formula Parameters'!$C$4 - 'Formula Parameters'!$C$5) * ((Calculator!E15 - 'Formula Parameters'!$C$6) / ('Formula Parameters'!$C$7 - 'Formula Parameters'!$C$6))</f>
        <v>0.3352350976521275</v>
      </c>
      <c r="G15" s="29">
        <f>IF(E15 &gt; 1, "Ineligible", IF(E15 &lt;= 'Formula Parameters'!$C$6, 'Formula Parameters'!$C$4, IF(E15 &gt;= 'Formula Parameters'!$C$7, 'Formula Parameters'!$C$5, F15)))</f>
        <v>0.3352350976521275</v>
      </c>
      <c r="H15" s="12">
        <f t="shared" si="1"/>
        <v>670</v>
      </c>
      <c r="I15" s="12">
        <f>IF(H15 &gt; 'Formula Parameters'!$C$3, 'Formula Parameters'!$C$3, IF(H15 &lt; 'Formula Parameters'!$C$2, 'Formula Parameters'!$C$2, H15))</f>
        <v>670</v>
      </c>
      <c r="J15" s="33"/>
    </row>
    <row r="16" spans="1:10" ht="16.5" x14ac:dyDescent="0.3">
      <c r="A16" s="18">
        <v>15</v>
      </c>
      <c r="B16" s="16">
        <v>1000</v>
      </c>
      <c r="C16" s="17">
        <v>2000</v>
      </c>
      <c r="D16" s="12">
        <f>VLOOKUP(A16,'Income Guidelines'!$A$2:$B$21, 2)</f>
        <v>9121</v>
      </c>
      <c r="E16" s="27">
        <f t="shared" si="0"/>
        <v>0.1096371011950444</v>
      </c>
      <c r="F16" s="13">
        <f xml:space="preserve"> 'Formula Parameters'!$C$4 - ('Formula Parameters'!$C$4 - 'Formula Parameters'!$C$5) * ((Calculator!E16 - 'Formula Parameters'!$C$6) / ('Formula Parameters'!$C$7 - 'Formula Parameters'!$C$6))</f>
        <v>0.3358906796282084</v>
      </c>
      <c r="G16" s="29">
        <f>IF(E16 &gt; 1, "Ineligible", IF(E16 &lt;= 'Formula Parameters'!$C$6, 'Formula Parameters'!$C$4, IF(E16 &gt;= 'Formula Parameters'!$C$7, 'Formula Parameters'!$C$5, F16)))</f>
        <v>0.3358906796282084</v>
      </c>
      <c r="H16" s="12">
        <f t="shared" si="1"/>
        <v>672</v>
      </c>
      <c r="I16" s="12">
        <f>IF(H16 &gt; 'Formula Parameters'!$C$3, 'Formula Parameters'!$C$3, IF(H16 &lt; 'Formula Parameters'!$C$2, 'Formula Parameters'!$C$2, H16))</f>
        <v>672</v>
      </c>
      <c r="J16" s="33"/>
    </row>
    <row r="17" spans="1:10" ht="16.5" x14ac:dyDescent="0.3">
      <c r="A17" s="18">
        <v>16</v>
      </c>
      <c r="B17" s="16">
        <v>1000</v>
      </c>
      <c r="C17" s="17">
        <v>2000</v>
      </c>
      <c r="D17" s="12">
        <f>VLOOKUP(A17,'Income Guidelines'!$A$2:$B$21, 2)</f>
        <v>9294</v>
      </c>
      <c r="E17" s="27">
        <f t="shared" si="0"/>
        <v>0.10759629868732516</v>
      </c>
      <c r="F17" s="13">
        <f xml:space="preserve"> 'Formula Parameters'!$C$4 - ('Formula Parameters'!$C$4 - 'Formula Parameters'!$C$5) * ((Calculator!E17 - 'Formula Parameters'!$C$6) / ('Formula Parameters'!$C$7 - 'Formula Parameters'!$C$6))</f>
        <v>0.33652559596394327</v>
      </c>
      <c r="G17" s="29">
        <f>IF(E17 &gt; 1, "Ineligible", IF(E17 &lt;= 'Formula Parameters'!$C$6, 'Formula Parameters'!$C$4, IF(E17 &gt;= 'Formula Parameters'!$C$7, 'Formula Parameters'!$C$5, F17)))</f>
        <v>0.33652559596394327</v>
      </c>
      <c r="H17" s="12">
        <f t="shared" si="1"/>
        <v>673</v>
      </c>
      <c r="I17" s="12">
        <f>IF(H17 &gt; 'Formula Parameters'!$C$3, 'Formula Parameters'!$C$3, IF(H17 &lt; 'Formula Parameters'!$C$2, 'Formula Parameters'!$C$2, H17))</f>
        <v>673</v>
      </c>
      <c r="J17" s="33"/>
    </row>
    <row r="18" spans="1:10" ht="16.5" x14ac:dyDescent="0.3">
      <c r="A18" s="18">
        <v>17</v>
      </c>
      <c r="B18" s="16">
        <v>1000</v>
      </c>
      <c r="C18" s="17">
        <v>2000</v>
      </c>
      <c r="D18" s="12">
        <f>VLOOKUP(A18,'Income Guidelines'!$A$2:$B$21, 2)</f>
        <v>9466</v>
      </c>
      <c r="E18" s="27">
        <f t="shared" si="0"/>
        <v>0.10564124234100992</v>
      </c>
      <c r="F18" s="13">
        <f xml:space="preserve"> 'Formula Parameters'!$C$4 - ('Formula Parameters'!$C$4 - 'Formula Parameters'!$C$5) * ((Calculator!E18 - 'Formula Parameters'!$C$6) / ('Formula Parameters'!$C$7 - 'Formula Parameters'!$C$6))</f>
        <v>0.33713383571613026</v>
      </c>
      <c r="G18" s="29">
        <f>IF(E18 &gt; 1, "Ineligible", IF(E18 &lt;= 'Formula Parameters'!$C$6, 'Formula Parameters'!$C$4, IF(E18 &gt;= 'Formula Parameters'!$C$7, 'Formula Parameters'!$C$5, F18)))</f>
        <v>0.33713383571613026</v>
      </c>
      <c r="H18" s="12">
        <f t="shared" si="1"/>
        <v>674</v>
      </c>
      <c r="I18" s="12">
        <f>IF(H18 &gt; 'Formula Parameters'!$C$3, 'Formula Parameters'!$C$3, IF(H18 &lt; 'Formula Parameters'!$C$2, 'Formula Parameters'!$C$2, H18))</f>
        <v>674</v>
      </c>
      <c r="J18" s="33"/>
    </row>
    <row r="19" spans="1:10" ht="16.5" x14ac:dyDescent="0.3">
      <c r="A19" s="18">
        <v>18</v>
      </c>
      <c r="B19" s="16">
        <v>1000</v>
      </c>
      <c r="C19" s="17">
        <v>2000</v>
      </c>
      <c r="D19" s="12">
        <f>VLOOKUP(A19,'Income Guidelines'!$A$2:$B$21, 2)</f>
        <v>9764</v>
      </c>
      <c r="E19" s="27">
        <f t="shared" si="0"/>
        <v>0.10241704219582139</v>
      </c>
      <c r="F19" s="13">
        <f xml:space="preserve"> 'Formula Parameters'!$C$4 - ('Formula Parameters'!$C$4 - 'Formula Parameters'!$C$5) * ((Calculator!E19 - 'Formula Parameters'!$C$6) / ('Formula Parameters'!$C$7 - 'Formula Parameters'!$C$6))</f>
        <v>0.33813692020574443</v>
      </c>
      <c r="G19" s="29">
        <f>IF(E19 &gt; 1, "Ineligible", IF(E19 &lt;= 'Formula Parameters'!$C$6, 'Formula Parameters'!$C$4, IF(E19 &gt;= 'Formula Parameters'!$C$7, 'Formula Parameters'!$C$5, F19)))</f>
        <v>0.33813692020574443</v>
      </c>
      <c r="H19" s="12">
        <f t="shared" si="1"/>
        <v>676</v>
      </c>
      <c r="I19" s="12">
        <f>IF(H19 &gt; 'Formula Parameters'!$C$3, 'Formula Parameters'!$C$3, IF(H19 &lt; 'Formula Parameters'!$C$2, 'Formula Parameters'!$C$2, H19))</f>
        <v>676</v>
      </c>
      <c r="J19" s="33"/>
    </row>
    <row r="20" spans="1:10" ht="16.5" x14ac:dyDescent="0.3">
      <c r="A20" s="18">
        <v>19</v>
      </c>
      <c r="B20" s="16">
        <v>1000</v>
      </c>
      <c r="C20" s="17">
        <v>2000</v>
      </c>
      <c r="D20" s="12">
        <f>VLOOKUP(A20,'Income Guidelines'!$A$2:$B$21, 2)</f>
        <v>10257</v>
      </c>
      <c r="E20" s="27">
        <f t="shared" si="0"/>
        <v>9.749439407234084E-2</v>
      </c>
      <c r="F20" s="13">
        <f xml:space="preserve"> 'Formula Parameters'!$C$4 - ('Formula Parameters'!$C$4 - 'Formula Parameters'!$C$5) * ((Calculator!E20 - 'Formula Parameters'!$C$6) / ('Formula Parameters'!$C$7 - 'Formula Parameters'!$C$6))</f>
        <v>0.33966841073304949</v>
      </c>
      <c r="G20" s="29">
        <f>IF(E20 &gt; 1, "Ineligible", IF(E20 &lt;= 'Formula Parameters'!$C$6, 'Formula Parameters'!$C$4, IF(E20 &gt;= 'Formula Parameters'!$C$7, 'Formula Parameters'!$C$5, F20)))</f>
        <v>0.33966841073304949</v>
      </c>
      <c r="H20" s="12">
        <f t="shared" si="1"/>
        <v>679</v>
      </c>
      <c r="I20" s="12">
        <f>IF(H20 &gt; 'Formula Parameters'!$C$3, 'Formula Parameters'!$C$3, IF(H20 &lt; 'Formula Parameters'!$C$2, 'Formula Parameters'!$C$2, H20))</f>
        <v>679</v>
      </c>
      <c r="J20" s="33"/>
    </row>
    <row r="21" spans="1:10" ht="16.5" x14ac:dyDescent="0.3">
      <c r="A21" s="14">
        <v>20</v>
      </c>
      <c r="B21" s="16">
        <v>1000</v>
      </c>
      <c r="C21" s="16">
        <v>2000</v>
      </c>
      <c r="D21" s="19">
        <f>VLOOKUP(A21,'Income Guidelines'!$A$2:$B$21, 2)</f>
        <v>10750</v>
      </c>
      <c r="E21" s="27">
        <f t="shared" si="0"/>
        <v>9.3023255813953487E-2</v>
      </c>
      <c r="F21" s="13">
        <f xml:space="preserve"> 'Formula Parameters'!$C$4 - ('Formula Parameters'!$C$4 - 'Formula Parameters'!$C$5) * ((Calculator!E21 - 'Formula Parameters'!$C$6) / ('Formula Parameters'!$C$7 - 'Formula Parameters'!$C$6))</f>
        <v>0.34105943152454782</v>
      </c>
      <c r="G21" s="29">
        <f>IF(E21 &gt; 1, "Ineligible", IF(E21 &lt;= 'Formula Parameters'!$C$6, 'Formula Parameters'!$C$4, IF(E21 &gt;= 'Formula Parameters'!$C$7, 'Formula Parameters'!$C$5, F21)))</f>
        <v>0.34105943152454782</v>
      </c>
      <c r="H21" s="12">
        <f t="shared" si="1"/>
        <v>682</v>
      </c>
      <c r="I21" s="12">
        <f>IF(H21 &gt; 'Formula Parameters'!$C$3, 'Formula Parameters'!$C$3, IF(H21 &lt; 'Formula Parameters'!$C$2, 'Formula Parameters'!$C$2, H21))</f>
        <v>682</v>
      </c>
      <c r="J21" s="33"/>
    </row>
  </sheetData>
  <sheetProtection sheet="1" objects="1" scenarios="1"/>
  <protectedRanges>
    <protectedRange sqref="A2:C21" name="Household Variables"/>
  </protectedRanges>
  <conditionalFormatting sqref="G1:G1048576">
    <cfRule type="cellIs" dxfId="0" priority="1" operator="equal">
      <formula>"Ineligible"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5B69-7B90-4EFB-A70F-69B677501E63}">
  <dimension ref="A1:C8"/>
  <sheetViews>
    <sheetView zoomScale="115" zoomScaleNormal="115" workbookViewId="0">
      <pane ySplit="1" topLeftCell="A2" activePane="bottomLeft" state="frozen"/>
      <selection pane="bottomLeft" activeCell="B10" sqref="B10"/>
    </sheetView>
  </sheetViews>
  <sheetFormatPr defaultRowHeight="15" x14ac:dyDescent="0.25"/>
  <cols>
    <col min="1" max="1" width="16.42578125" customWidth="1"/>
    <col min="2" max="2" width="56.5703125" bestFit="1" customWidth="1"/>
    <col min="3" max="3" width="13" customWidth="1"/>
  </cols>
  <sheetData>
    <row r="1" spans="1:3" ht="16.5" x14ac:dyDescent="0.3">
      <c r="A1" s="8" t="s">
        <v>20</v>
      </c>
      <c r="B1" s="8" t="s">
        <v>5</v>
      </c>
      <c r="C1" s="8" t="s">
        <v>23</v>
      </c>
    </row>
    <row r="2" spans="1:3" ht="16.5" x14ac:dyDescent="0.3">
      <c r="A2" s="11" t="s">
        <v>3</v>
      </c>
      <c r="B2" s="20" t="s">
        <v>6</v>
      </c>
      <c r="C2" s="22">
        <v>200</v>
      </c>
    </row>
    <row r="3" spans="1:3" ht="16.5" x14ac:dyDescent="0.3">
      <c r="A3" s="11" t="s">
        <v>4</v>
      </c>
      <c r="B3" s="20" t="s">
        <v>7</v>
      </c>
      <c r="C3" s="23">
        <v>1400</v>
      </c>
    </row>
    <row r="4" spans="1:3" ht="16.5" x14ac:dyDescent="0.3">
      <c r="A4" s="11" t="s">
        <v>8</v>
      </c>
      <c r="B4" s="20" t="s">
        <v>9</v>
      </c>
      <c r="C4" s="24">
        <v>0.37</v>
      </c>
    </row>
    <row r="5" spans="1:3" ht="16.5" x14ac:dyDescent="0.3">
      <c r="A5" s="11" t="s">
        <v>10</v>
      </c>
      <c r="B5" s="20" t="s">
        <v>11</v>
      </c>
      <c r="C5" s="24">
        <v>0.09</v>
      </c>
    </row>
    <row r="6" spans="1:3" ht="16.5" x14ac:dyDescent="0.3">
      <c r="A6" s="11" t="s">
        <v>12</v>
      </c>
      <c r="B6" s="20" t="s">
        <v>14</v>
      </c>
      <c r="C6" s="24">
        <v>0</v>
      </c>
    </row>
    <row r="7" spans="1:3" ht="16.5" x14ac:dyDescent="0.3">
      <c r="A7" s="11" t="s">
        <v>15</v>
      </c>
      <c r="B7" s="20" t="s">
        <v>16</v>
      </c>
      <c r="C7" s="25">
        <v>0.9</v>
      </c>
    </row>
    <row r="8" spans="1:3" x14ac:dyDescent="0.25">
      <c r="B8" s="21"/>
    </row>
  </sheetData>
  <sheetProtection sheet="1" objects="1" scenarios="1"/>
  <protectedRanges>
    <protectedRange sqref="C2:C7" name="Parameter Values"/>
  </protectedRange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5D7A-7074-4EE2-81A0-02026B3104AA}">
  <dimension ref="A1:C57"/>
  <sheetViews>
    <sheetView zoomScale="115" zoomScaleNormal="115" workbookViewId="0">
      <pane ySplit="1" topLeftCell="A2" activePane="bottomLeft" state="frozen"/>
      <selection pane="bottomLeft" activeCell="A50" sqref="A50:C57"/>
    </sheetView>
  </sheetViews>
  <sheetFormatPr defaultRowHeight="15" x14ac:dyDescent="0.25"/>
  <cols>
    <col min="1" max="1" width="22" bestFit="1" customWidth="1"/>
    <col min="2" max="2" width="20" bestFit="1" customWidth="1"/>
    <col min="3" max="3" width="32.7109375" style="4" bestFit="1" customWidth="1"/>
  </cols>
  <sheetData>
    <row r="1" spans="1:3" ht="16.5" x14ac:dyDescent="0.3">
      <c r="A1" s="8" t="s">
        <v>37</v>
      </c>
      <c r="B1" s="8" t="s">
        <v>24</v>
      </c>
      <c r="C1" s="9" t="s">
        <v>36</v>
      </c>
    </row>
    <row r="2" spans="1:3" ht="16.5" x14ac:dyDescent="0.3">
      <c r="A2" s="11" t="s">
        <v>35</v>
      </c>
      <c r="B2" s="11" t="s">
        <v>26</v>
      </c>
      <c r="C2" s="32">
        <v>3005</v>
      </c>
    </row>
    <row r="3" spans="1:3" ht="16.5" x14ac:dyDescent="0.3">
      <c r="A3" s="11" t="s">
        <v>35</v>
      </c>
      <c r="B3" s="11" t="s">
        <v>27</v>
      </c>
      <c r="C3" s="32">
        <v>2931</v>
      </c>
    </row>
    <row r="4" spans="1:3" ht="16.5" x14ac:dyDescent="0.3">
      <c r="A4" s="11" t="s">
        <v>35</v>
      </c>
      <c r="B4" s="11" t="s">
        <v>28</v>
      </c>
      <c r="C4" s="32">
        <v>2782</v>
      </c>
    </row>
    <row r="5" spans="1:3" ht="16.5" x14ac:dyDescent="0.3">
      <c r="A5" s="11" t="s">
        <v>35</v>
      </c>
      <c r="B5" s="11" t="s">
        <v>29</v>
      </c>
      <c r="C5" s="32">
        <v>3710</v>
      </c>
    </row>
    <row r="6" spans="1:3" ht="16.5" x14ac:dyDescent="0.3">
      <c r="A6" s="11" t="s">
        <v>35</v>
      </c>
      <c r="B6" s="11" t="s">
        <v>30</v>
      </c>
      <c r="C6" s="32">
        <v>3710</v>
      </c>
    </row>
    <row r="7" spans="1:3" ht="16.5" x14ac:dyDescent="0.3">
      <c r="A7" s="11" t="s">
        <v>35</v>
      </c>
      <c r="B7" s="11" t="s">
        <v>31</v>
      </c>
      <c r="C7" s="32">
        <v>3005</v>
      </c>
    </row>
    <row r="8" spans="1:3" ht="16.5" x14ac:dyDescent="0.3">
      <c r="A8" s="11" t="s">
        <v>35</v>
      </c>
      <c r="B8" s="11" t="s">
        <v>32</v>
      </c>
      <c r="C8" s="32">
        <v>3005</v>
      </c>
    </row>
    <row r="9" spans="1:3" ht="16.5" x14ac:dyDescent="0.3">
      <c r="A9" s="11" t="s">
        <v>35</v>
      </c>
      <c r="B9" s="11" t="s">
        <v>33</v>
      </c>
      <c r="C9" s="32">
        <v>2893</v>
      </c>
    </row>
    <row r="10" spans="1:3" ht="16.5" x14ac:dyDescent="0.3">
      <c r="A10" s="11" t="s">
        <v>39</v>
      </c>
      <c r="B10" s="11" t="s">
        <v>26</v>
      </c>
      <c r="C10" s="32">
        <v>2381</v>
      </c>
    </row>
    <row r="11" spans="1:3" ht="16.5" x14ac:dyDescent="0.3">
      <c r="A11" s="11" t="s">
        <v>39</v>
      </c>
      <c r="B11" s="11" t="s">
        <v>27</v>
      </c>
      <c r="C11" s="32">
        <v>2623</v>
      </c>
    </row>
    <row r="12" spans="1:3" ht="16.5" x14ac:dyDescent="0.3">
      <c r="A12" s="11" t="s">
        <v>39</v>
      </c>
      <c r="B12" s="11" t="s">
        <v>28</v>
      </c>
      <c r="C12" s="32">
        <v>2243</v>
      </c>
    </row>
    <row r="13" spans="1:3" ht="16.5" x14ac:dyDescent="0.3">
      <c r="A13" s="11" t="s">
        <v>39</v>
      </c>
      <c r="B13" s="11" t="s">
        <v>29</v>
      </c>
      <c r="C13" s="32">
        <v>3451</v>
      </c>
    </row>
    <row r="14" spans="1:3" ht="16.5" x14ac:dyDescent="0.3">
      <c r="A14" s="11" t="s">
        <v>39</v>
      </c>
      <c r="B14" s="11" t="s">
        <v>30</v>
      </c>
      <c r="C14" s="32">
        <v>3451</v>
      </c>
    </row>
    <row r="15" spans="1:3" ht="16.5" x14ac:dyDescent="0.3">
      <c r="A15" s="11" t="s">
        <v>39</v>
      </c>
      <c r="B15" s="11" t="s">
        <v>31</v>
      </c>
      <c r="C15" s="32">
        <v>2588</v>
      </c>
    </row>
    <row r="16" spans="1:3" ht="16.5" x14ac:dyDescent="0.3">
      <c r="A16" s="11" t="s">
        <v>39</v>
      </c>
      <c r="B16" s="11" t="s">
        <v>32</v>
      </c>
      <c r="C16" s="32">
        <v>2140</v>
      </c>
    </row>
    <row r="17" spans="1:3" ht="16.5" x14ac:dyDescent="0.3">
      <c r="A17" s="11" t="s">
        <v>39</v>
      </c>
      <c r="B17" s="11" t="s">
        <v>33</v>
      </c>
      <c r="C17" s="32">
        <v>2381</v>
      </c>
    </row>
    <row r="18" spans="1:3" ht="16.5" x14ac:dyDescent="0.3">
      <c r="A18" s="11" t="s">
        <v>40</v>
      </c>
      <c r="B18" s="11" t="s">
        <v>26</v>
      </c>
      <c r="C18" s="32">
        <v>1970</v>
      </c>
    </row>
    <row r="19" spans="1:3" ht="16.5" x14ac:dyDescent="0.3">
      <c r="A19" s="11" t="s">
        <v>40</v>
      </c>
      <c r="B19" s="11" t="s">
        <v>27</v>
      </c>
      <c r="C19" s="32">
        <v>2381</v>
      </c>
    </row>
    <row r="20" spans="1:3" ht="16.5" x14ac:dyDescent="0.3">
      <c r="A20" s="11" t="s">
        <v>40</v>
      </c>
      <c r="B20" s="11" t="s">
        <v>28</v>
      </c>
      <c r="C20" s="32">
        <v>2162</v>
      </c>
    </row>
    <row r="21" spans="1:3" ht="16.5" x14ac:dyDescent="0.3">
      <c r="A21" s="11" t="s">
        <v>40</v>
      </c>
      <c r="B21" s="11" t="s">
        <v>29</v>
      </c>
      <c r="C21" s="32">
        <v>2737</v>
      </c>
    </row>
    <row r="22" spans="1:3" ht="16.5" x14ac:dyDescent="0.3">
      <c r="A22" s="11" t="s">
        <v>40</v>
      </c>
      <c r="B22" s="11" t="s">
        <v>30</v>
      </c>
      <c r="C22" s="32">
        <v>2737</v>
      </c>
    </row>
    <row r="23" spans="1:3" ht="16.5" x14ac:dyDescent="0.3">
      <c r="A23" s="11" t="s">
        <v>40</v>
      </c>
      <c r="B23" s="11" t="s">
        <v>31</v>
      </c>
      <c r="C23" s="32">
        <v>1587</v>
      </c>
    </row>
    <row r="24" spans="1:3" ht="16.5" x14ac:dyDescent="0.3">
      <c r="A24" s="11" t="s">
        <v>40</v>
      </c>
      <c r="B24" s="11" t="s">
        <v>32</v>
      </c>
      <c r="C24" s="32">
        <v>1970</v>
      </c>
    </row>
    <row r="25" spans="1:3" ht="16.5" x14ac:dyDescent="0.3">
      <c r="A25" s="11" t="s">
        <v>40</v>
      </c>
      <c r="B25" s="11" t="s">
        <v>33</v>
      </c>
      <c r="C25" s="32">
        <v>2271</v>
      </c>
    </row>
    <row r="26" spans="1:3" ht="16.5" x14ac:dyDescent="0.3">
      <c r="A26" s="11" t="s">
        <v>34</v>
      </c>
      <c r="B26" s="11" t="s">
        <v>26</v>
      </c>
      <c r="C26" s="32">
        <v>1489</v>
      </c>
    </row>
    <row r="27" spans="1:3" ht="16.5" x14ac:dyDescent="0.3">
      <c r="A27" s="11" t="s">
        <v>34</v>
      </c>
      <c r="B27" s="11" t="s">
        <v>27</v>
      </c>
      <c r="C27" s="32">
        <v>2474</v>
      </c>
    </row>
    <row r="28" spans="1:3" ht="16.5" x14ac:dyDescent="0.3">
      <c r="A28" s="11" t="s">
        <v>34</v>
      </c>
      <c r="B28" s="11" t="s">
        <v>28</v>
      </c>
      <c r="C28" s="32">
        <v>1893</v>
      </c>
    </row>
    <row r="29" spans="1:3" ht="16.5" x14ac:dyDescent="0.3">
      <c r="A29" s="11" t="s">
        <v>34</v>
      </c>
      <c r="B29" s="11" t="s">
        <v>29</v>
      </c>
      <c r="C29" s="32">
        <v>2524</v>
      </c>
    </row>
    <row r="30" spans="1:3" ht="16.5" x14ac:dyDescent="0.3">
      <c r="A30" s="11" t="s">
        <v>34</v>
      </c>
      <c r="B30" s="11" t="s">
        <v>30</v>
      </c>
      <c r="C30" s="32">
        <v>2524</v>
      </c>
    </row>
    <row r="31" spans="1:3" ht="16.5" x14ac:dyDescent="0.3">
      <c r="A31" s="11" t="s">
        <v>34</v>
      </c>
      <c r="B31" s="11" t="s">
        <v>31</v>
      </c>
      <c r="C31" s="32">
        <v>1843</v>
      </c>
    </row>
    <row r="32" spans="1:3" ht="16.5" x14ac:dyDescent="0.3">
      <c r="A32" s="11" t="s">
        <v>34</v>
      </c>
      <c r="B32" s="11" t="s">
        <v>32</v>
      </c>
      <c r="C32" s="32">
        <v>1817</v>
      </c>
    </row>
    <row r="33" spans="1:3" ht="16.5" x14ac:dyDescent="0.3">
      <c r="A33" s="11" t="s">
        <v>34</v>
      </c>
      <c r="B33" s="11" t="s">
        <v>33</v>
      </c>
      <c r="C33" s="32">
        <v>2272</v>
      </c>
    </row>
    <row r="34" spans="1:3" ht="16.5" x14ac:dyDescent="0.3">
      <c r="A34" s="11" t="s">
        <v>25</v>
      </c>
      <c r="B34" s="11" t="s">
        <v>26</v>
      </c>
      <c r="C34" s="32">
        <v>851</v>
      </c>
    </row>
    <row r="35" spans="1:3" ht="16.5" x14ac:dyDescent="0.3">
      <c r="A35" s="11" t="s">
        <v>25</v>
      </c>
      <c r="B35" s="11" t="s">
        <v>27</v>
      </c>
      <c r="C35" s="32">
        <v>1701</v>
      </c>
    </row>
    <row r="36" spans="1:3" ht="16.5" x14ac:dyDescent="0.3">
      <c r="A36" s="11" t="s">
        <v>25</v>
      </c>
      <c r="B36" s="11" t="s">
        <v>28</v>
      </c>
      <c r="C36" s="32">
        <v>1191</v>
      </c>
    </row>
    <row r="37" spans="1:3" ht="16.5" x14ac:dyDescent="0.3">
      <c r="A37" s="11" t="s">
        <v>25</v>
      </c>
      <c r="B37" s="11" t="s">
        <v>29</v>
      </c>
      <c r="C37" s="32">
        <v>2430</v>
      </c>
    </row>
    <row r="38" spans="1:3" ht="16.5" x14ac:dyDescent="0.3">
      <c r="A38" s="11" t="s">
        <v>25</v>
      </c>
      <c r="B38" s="11" t="s">
        <v>30</v>
      </c>
      <c r="C38" s="32">
        <v>2430</v>
      </c>
    </row>
    <row r="39" spans="1:3" ht="16.5" x14ac:dyDescent="0.3">
      <c r="A39" s="11" t="s">
        <v>25</v>
      </c>
      <c r="B39" s="11" t="s">
        <v>31</v>
      </c>
      <c r="C39" s="32">
        <v>1653</v>
      </c>
    </row>
    <row r="40" spans="1:3" ht="16.5" x14ac:dyDescent="0.3">
      <c r="A40" s="11" t="s">
        <v>25</v>
      </c>
      <c r="B40" s="11" t="s">
        <v>32</v>
      </c>
      <c r="C40" s="32">
        <v>1507</v>
      </c>
    </row>
    <row r="41" spans="1:3" ht="16.5" x14ac:dyDescent="0.3">
      <c r="A41" s="11" t="s">
        <v>25</v>
      </c>
      <c r="B41" s="11" t="s">
        <v>33</v>
      </c>
      <c r="C41" s="32">
        <v>1337</v>
      </c>
    </row>
    <row r="42" spans="1:3" ht="16.5" x14ac:dyDescent="0.3">
      <c r="A42" s="11" t="s">
        <v>41</v>
      </c>
      <c r="B42" s="11" t="s">
        <v>26</v>
      </c>
      <c r="C42" s="32">
        <v>2111</v>
      </c>
    </row>
    <row r="43" spans="1:3" ht="16.5" x14ac:dyDescent="0.3">
      <c r="A43" s="11" t="s">
        <v>41</v>
      </c>
      <c r="B43" s="11" t="s">
        <v>27</v>
      </c>
      <c r="C43" s="32">
        <v>2406</v>
      </c>
    </row>
    <row r="44" spans="1:3" ht="16.5" x14ac:dyDescent="0.3">
      <c r="A44" s="11" t="s">
        <v>41</v>
      </c>
      <c r="B44" s="11" t="s">
        <v>28</v>
      </c>
      <c r="C44" s="32">
        <v>2247</v>
      </c>
    </row>
    <row r="45" spans="1:3" ht="16.5" x14ac:dyDescent="0.3">
      <c r="A45" s="11" t="s">
        <v>41</v>
      </c>
      <c r="B45" s="11" t="s">
        <v>29</v>
      </c>
      <c r="C45" s="32">
        <v>2497</v>
      </c>
    </row>
    <row r="46" spans="1:3" ht="16.5" x14ac:dyDescent="0.3">
      <c r="A46" s="11" t="s">
        <v>41</v>
      </c>
      <c r="B46" s="11" t="s">
        <v>30</v>
      </c>
      <c r="C46" s="32">
        <v>2497</v>
      </c>
    </row>
    <row r="47" spans="1:3" ht="16.5" x14ac:dyDescent="0.3">
      <c r="A47" s="11" t="s">
        <v>41</v>
      </c>
      <c r="B47" s="11" t="s">
        <v>31</v>
      </c>
      <c r="C47" s="32">
        <v>2270</v>
      </c>
    </row>
    <row r="48" spans="1:3" ht="16.5" x14ac:dyDescent="0.3">
      <c r="A48" s="11" t="s">
        <v>41</v>
      </c>
      <c r="B48" s="11" t="s">
        <v>32</v>
      </c>
      <c r="C48" s="32">
        <v>2270</v>
      </c>
    </row>
    <row r="49" spans="1:3" ht="16.5" x14ac:dyDescent="0.3">
      <c r="A49" s="11" t="s">
        <v>41</v>
      </c>
      <c r="B49" s="11" t="s">
        <v>33</v>
      </c>
      <c r="C49" s="32">
        <v>2270</v>
      </c>
    </row>
    <row r="50" spans="1:3" ht="16.5" x14ac:dyDescent="0.3">
      <c r="A50" s="11" t="s">
        <v>42</v>
      </c>
      <c r="B50" s="11" t="s">
        <v>26</v>
      </c>
      <c r="C50" s="32">
        <v>2381</v>
      </c>
    </row>
    <row r="51" spans="1:3" ht="16.5" x14ac:dyDescent="0.3">
      <c r="A51" s="11" t="s">
        <v>42</v>
      </c>
      <c r="B51" s="11" t="s">
        <v>27</v>
      </c>
      <c r="C51" s="32">
        <v>2623</v>
      </c>
    </row>
    <row r="52" spans="1:3" ht="16.5" x14ac:dyDescent="0.3">
      <c r="A52" s="11" t="s">
        <v>42</v>
      </c>
      <c r="B52" s="11" t="s">
        <v>28</v>
      </c>
      <c r="C52" s="32">
        <v>2243</v>
      </c>
    </row>
    <row r="53" spans="1:3" ht="16.5" x14ac:dyDescent="0.3">
      <c r="A53" s="11" t="s">
        <v>42</v>
      </c>
      <c r="B53" s="11" t="s">
        <v>29</v>
      </c>
      <c r="C53" s="32">
        <v>3451</v>
      </c>
    </row>
    <row r="54" spans="1:3" ht="16.5" x14ac:dyDescent="0.3">
      <c r="A54" s="11" t="s">
        <v>42</v>
      </c>
      <c r="B54" s="11" t="s">
        <v>30</v>
      </c>
      <c r="C54" s="32">
        <v>3451</v>
      </c>
    </row>
    <row r="55" spans="1:3" ht="16.5" x14ac:dyDescent="0.3">
      <c r="A55" s="11" t="s">
        <v>42</v>
      </c>
      <c r="B55" s="11" t="s">
        <v>31</v>
      </c>
      <c r="C55" s="32">
        <v>2588</v>
      </c>
    </row>
    <row r="56" spans="1:3" ht="16.5" x14ac:dyDescent="0.3">
      <c r="A56" s="11" t="s">
        <v>42</v>
      </c>
      <c r="B56" s="11" t="s">
        <v>32</v>
      </c>
      <c r="C56" s="32">
        <v>2140</v>
      </c>
    </row>
    <row r="57" spans="1:3" ht="16.5" x14ac:dyDescent="0.3">
      <c r="A57" s="11" t="s">
        <v>42</v>
      </c>
      <c r="B57" s="11" t="s">
        <v>33</v>
      </c>
      <c r="C57" s="32">
        <v>2381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47BE-2B99-41B6-A098-A78CC24C6ACD}">
  <dimension ref="A1:B21"/>
  <sheetViews>
    <sheetView zoomScale="130" zoomScaleNormal="130" workbookViewId="0">
      <pane ySplit="1" topLeftCell="A2" activePane="bottomLeft" state="frozen"/>
      <selection pane="bottomLeft" activeCell="D9" sqref="D9"/>
    </sheetView>
  </sheetViews>
  <sheetFormatPr defaultRowHeight="15" x14ac:dyDescent="0.25"/>
  <cols>
    <col min="1" max="1" width="14.7109375" bestFit="1" customWidth="1"/>
    <col min="2" max="2" width="11.7109375" bestFit="1" customWidth="1"/>
  </cols>
  <sheetData>
    <row r="1" spans="1:2" x14ac:dyDescent="0.25">
      <c r="A1" s="1" t="s">
        <v>0</v>
      </c>
      <c r="B1" s="1" t="s">
        <v>17</v>
      </c>
    </row>
    <row r="2" spans="1:2" x14ac:dyDescent="0.25">
      <c r="A2" s="3">
        <v>1</v>
      </c>
      <c r="B2" s="34">
        <v>2983</v>
      </c>
    </row>
    <row r="3" spans="1:2" x14ac:dyDescent="0.25">
      <c r="A3" s="3">
        <v>2</v>
      </c>
      <c r="B3" s="34">
        <v>3901</v>
      </c>
    </row>
    <row r="4" spans="1:2" x14ac:dyDescent="0.25">
      <c r="A4" s="3">
        <v>3</v>
      </c>
      <c r="B4" s="34">
        <v>4819</v>
      </c>
    </row>
    <row r="5" spans="1:2" x14ac:dyDescent="0.25">
      <c r="A5" s="3">
        <v>4</v>
      </c>
      <c r="B5" s="34">
        <v>5737</v>
      </c>
    </row>
    <row r="6" spans="1:2" x14ac:dyDescent="0.25">
      <c r="A6" s="3">
        <v>5</v>
      </c>
      <c r="B6" s="34">
        <v>6655</v>
      </c>
    </row>
    <row r="7" spans="1:2" x14ac:dyDescent="0.25">
      <c r="A7" s="3">
        <v>6</v>
      </c>
      <c r="B7" s="34">
        <v>7572</v>
      </c>
    </row>
    <row r="8" spans="1:2" x14ac:dyDescent="0.25">
      <c r="A8" s="3">
        <v>7</v>
      </c>
      <c r="B8" s="34">
        <v>7745</v>
      </c>
    </row>
    <row r="9" spans="1:2" x14ac:dyDescent="0.25">
      <c r="A9" s="3">
        <v>8</v>
      </c>
      <c r="B9" s="34">
        <v>7917</v>
      </c>
    </row>
    <row r="10" spans="1:2" x14ac:dyDescent="0.25">
      <c r="A10" s="3">
        <v>9</v>
      </c>
      <c r="B10" s="34">
        <v>8089</v>
      </c>
    </row>
    <row r="11" spans="1:2" x14ac:dyDescent="0.25">
      <c r="A11" s="3">
        <v>10</v>
      </c>
      <c r="B11" s="34">
        <v>8261</v>
      </c>
    </row>
    <row r="12" spans="1:2" x14ac:dyDescent="0.25">
      <c r="A12" s="3">
        <v>11</v>
      </c>
      <c r="B12" s="34">
        <v>8433</v>
      </c>
    </row>
    <row r="13" spans="1:2" x14ac:dyDescent="0.25">
      <c r="A13" s="3">
        <v>12</v>
      </c>
      <c r="B13" s="34">
        <v>8605</v>
      </c>
    </row>
    <row r="14" spans="1:2" x14ac:dyDescent="0.25">
      <c r="A14" s="3">
        <v>13</v>
      </c>
      <c r="B14" s="34">
        <v>8777</v>
      </c>
    </row>
    <row r="15" spans="1:2" x14ac:dyDescent="0.25">
      <c r="A15" s="3">
        <v>14</v>
      </c>
      <c r="B15" s="34">
        <v>8949</v>
      </c>
    </row>
    <row r="16" spans="1:2" x14ac:dyDescent="0.25">
      <c r="A16" s="3">
        <v>15</v>
      </c>
      <c r="B16" s="34">
        <v>9121</v>
      </c>
    </row>
    <row r="17" spans="1:2" x14ac:dyDescent="0.25">
      <c r="A17" s="3">
        <v>16</v>
      </c>
      <c r="B17" s="34">
        <v>9294</v>
      </c>
    </row>
    <row r="18" spans="1:2" x14ac:dyDescent="0.25">
      <c r="A18" s="3">
        <v>17</v>
      </c>
      <c r="B18" s="34">
        <v>9466</v>
      </c>
    </row>
    <row r="19" spans="1:2" x14ac:dyDescent="0.25">
      <c r="A19" s="3">
        <v>18</v>
      </c>
      <c r="B19" s="34">
        <v>9764</v>
      </c>
    </row>
    <row r="20" spans="1:2" x14ac:dyDescent="0.25">
      <c r="A20" s="3">
        <v>19</v>
      </c>
      <c r="B20" s="34">
        <v>10257</v>
      </c>
    </row>
    <row r="21" spans="1:2" x14ac:dyDescent="0.25">
      <c r="A21" s="3">
        <v>20</v>
      </c>
      <c r="B21" s="34">
        <v>10750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97B1-C75A-4D55-989E-7C0C65035CD9}">
  <dimension ref="A1:C102"/>
  <sheetViews>
    <sheetView topLeftCell="A16" workbookViewId="0">
      <selection activeCell="A5" sqref="A5"/>
    </sheetView>
  </sheetViews>
  <sheetFormatPr defaultRowHeight="15" x14ac:dyDescent="0.25"/>
  <cols>
    <col min="1" max="1" width="17.42578125" style="2" bestFit="1" customWidth="1"/>
    <col min="2" max="2" width="15.5703125" bestFit="1" customWidth="1"/>
    <col min="3" max="3" width="11.42578125" bestFit="1" customWidth="1"/>
  </cols>
  <sheetData>
    <row r="1" spans="1:3" x14ac:dyDescent="0.25">
      <c r="A1" s="5" t="s">
        <v>1</v>
      </c>
      <c r="B1" s="1" t="s">
        <v>18</v>
      </c>
      <c r="C1" s="1" t="s">
        <v>13</v>
      </c>
    </row>
    <row r="2" spans="1:3" x14ac:dyDescent="0.25">
      <c r="A2" s="2">
        <v>0</v>
      </c>
      <c r="B2" s="6">
        <f xml:space="preserve"> 'Formula Parameters'!$C$4 - ('Formula Parameters'!$C$4 - 'Formula Parameters'!$C$5) * ((A2 - 'Formula Parameters'!$C$6) / ('Formula Parameters'!$C$7 - 'Formula Parameters'!$C$6))</f>
        <v>0.37</v>
      </c>
      <c r="C2" s="7">
        <f>IF(A2 &gt; 1, 0, IF(A2 &lt;= 'Formula Parameters'!$C$6, 'Formula Parameters'!$C$4, IF(A2 &gt;= 'Formula Parameters'!$C$7, 'Formula Parameters'!$C$5, B2)))</f>
        <v>0.37</v>
      </c>
    </row>
    <row r="3" spans="1:3" x14ac:dyDescent="0.25">
      <c r="A3" s="2">
        <v>0.01</v>
      </c>
      <c r="B3" s="6">
        <f xml:space="preserve"> 'Formula Parameters'!$C$4 - ('Formula Parameters'!$C$4 - 'Formula Parameters'!$C$5) * ((A3 - 'Formula Parameters'!$C$6) / ('Formula Parameters'!$C$7 - 'Formula Parameters'!$C$6))</f>
        <v>0.36688888888888888</v>
      </c>
      <c r="C3" s="7">
        <f>IF(A3 &gt; 1, 0, IF(A3 &lt;= 'Formula Parameters'!$C$6, 'Formula Parameters'!$C$4, IF(A3 &gt;= 'Formula Parameters'!$C$7, 'Formula Parameters'!$C$5, B3)))</f>
        <v>0.36688888888888888</v>
      </c>
    </row>
    <row r="4" spans="1:3" x14ac:dyDescent="0.25">
      <c r="A4" s="2">
        <v>0.02</v>
      </c>
      <c r="B4" s="6">
        <f xml:space="preserve"> 'Formula Parameters'!$C$4 - ('Formula Parameters'!$C$4 - 'Formula Parameters'!$C$5) * ((A4 - 'Formula Parameters'!$C$6) / ('Formula Parameters'!$C$7 - 'Formula Parameters'!$C$6))</f>
        <v>0.36377777777777776</v>
      </c>
      <c r="C4" s="7">
        <f>IF(A4 &gt; 1, 0, IF(A4 &lt;= 'Formula Parameters'!$C$6, 'Formula Parameters'!$C$4, IF(A4 &gt;= 'Formula Parameters'!$C$7, 'Formula Parameters'!$C$5, B4)))</f>
        <v>0.36377777777777776</v>
      </c>
    </row>
    <row r="5" spans="1:3" x14ac:dyDescent="0.25">
      <c r="A5" s="2">
        <v>0.03</v>
      </c>
      <c r="B5" s="6">
        <f xml:space="preserve"> 'Formula Parameters'!$C$4 - ('Formula Parameters'!$C$4 - 'Formula Parameters'!$C$5) * ((A5 - 'Formula Parameters'!$C$6) / ('Formula Parameters'!$C$7 - 'Formula Parameters'!$C$6))</f>
        <v>0.36066666666666664</v>
      </c>
      <c r="C5" s="7">
        <f>IF(A5 &gt; 1, 0, IF(A5 &lt;= 'Formula Parameters'!$C$6, 'Formula Parameters'!$C$4, IF(A5 &gt;= 'Formula Parameters'!$C$7, 'Formula Parameters'!$C$5, B5)))</f>
        <v>0.36066666666666664</v>
      </c>
    </row>
    <row r="6" spans="1:3" x14ac:dyDescent="0.25">
      <c r="A6" s="2">
        <v>0.04</v>
      </c>
      <c r="B6" s="6">
        <f xml:space="preserve"> 'Formula Parameters'!$C$4 - ('Formula Parameters'!$C$4 - 'Formula Parameters'!$C$5) * ((A6 - 'Formula Parameters'!$C$6) / ('Formula Parameters'!$C$7 - 'Formula Parameters'!$C$6))</f>
        <v>0.35755555555555557</v>
      </c>
      <c r="C6" s="7">
        <f>IF(A6 &gt; 1, 0, IF(A6 &lt;= 'Formula Parameters'!$C$6, 'Formula Parameters'!$C$4, IF(A6 &gt;= 'Formula Parameters'!$C$7, 'Formula Parameters'!$C$5, B6)))</f>
        <v>0.35755555555555557</v>
      </c>
    </row>
    <row r="7" spans="1:3" x14ac:dyDescent="0.25">
      <c r="A7" s="2">
        <v>0.05</v>
      </c>
      <c r="B7" s="6">
        <f xml:space="preserve"> 'Formula Parameters'!$C$4 - ('Formula Parameters'!$C$4 - 'Formula Parameters'!$C$5) * ((A7 - 'Formula Parameters'!$C$6) / ('Formula Parameters'!$C$7 - 'Formula Parameters'!$C$6))</f>
        <v>0.35444444444444445</v>
      </c>
      <c r="C7" s="7">
        <f>IF(A7 &gt; 1, 0, IF(A7 &lt;= 'Formula Parameters'!$C$6, 'Formula Parameters'!$C$4, IF(A7 &gt;= 'Formula Parameters'!$C$7, 'Formula Parameters'!$C$5, B7)))</f>
        <v>0.35444444444444445</v>
      </c>
    </row>
    <row r="8" spans="1:3" x14ac:dyDescent="0.25">
      <c r="A8" s="2">
        <v>0.06</v>
      </c>
      <c r="B8" s="6">
        <f xml:space="preserve"> 'Formula Parameters'!$C$4 - ('Formula Parameters'!$C$4 - 'Formula Parameters'!$C$5) * ((A8 - 'Formula Parameters'!$C$6) / ('Formula Parameters'!$C$7 - 'Formula Parameters'!$C$6))</f>
        <v>0.35133333333333333</v>
      </c>
      <c r="C8" s="7">
        <f>IF(A8 &gt; 1, 0, IF(A8 &lt;= 'Formula Parameters'!$C$6, 'Formula Parameters'!$C$4, IF(A8 &gt;= 'Formula Parameters'!$C$7, 'Formula Parameters'!$C$5, B8)))</f>
        <v>0.35133333333333333</v>
      </c>
    </row>
    <row r="9" spans="1:3" x14ac:dyDescent="0.25">
      <c r="A9" s="2">
        <v>7.0000000000000007E-2</v>
      </c>
      <c r="B9" s="6">
        <f xml:space="preserve"> 'Formula Parameters'!$C$4 - ('Formula Parameters'!$C$4 - 'Formula Parameters'!$C$5) * ((A9 - 'Formula Parameters'!$C$6) / ('Formula Parameters'!$C$7 - 'Formula Parameters'!$C$6))</f>
        <v>0.34822222222222221</v>
      </c>
      <c r="C9" s="7">
        <f>IF(A9 &gt; 1, 0, IF(A9 &lt;= 'Formula Parameters'!$C$6, 'Formula Parameters'!$C$4, IF(A9 &gt;= 'Formula Parameters'!$C$7, 'Formula Parameters'!$C$5, B9)))</f>
        <v>0.34822222222222221</v>
      </c>
    </row>
    <row r="10" spans="1:3" x14ac:dyDescent="0.25">
      <c r="A10" s="2">
        <v>0.08</v>
      </c>
      <c r="B10" s="6">
        <f xml:space="preserve"> 'Formula Parameters'!$C$4 - ('Formula Parameters'!$C$4 - 'Formula Parameters'!$C$5) * ((A10 - 'Formula Parameters'!$C$6) / ('Formula Parameters'!$C$7 - 'Formula Parameters'!$C$6))</f>
        <v>0.34511111111111109</v>
      </c>
      <c r="C10" s="7">
        <f>IF(A10 &gt; 1, 0, IF(A10 &lt;= 'Formula Parameters'!$C$6, 'Formula Parameters'!$C$4, IF(A10 &gt;= 'Formula Parameters'!$C$7, 'Formula Parameters'!$C$5, B10)))</f>
        <v>0.34511111111111109</v>
      </c>
    </row>
    <row r="11" spans="1:3" x14ac:dyDescent="0.25">
      <c r="A11" s="2">
        <v>0.09</v>
      </c>
      <c r="B11" s="6">
        <f xml:space="preserve"> 'Formula Parameters'!$C$4 - ('Formula Parameters'!$C$4 - 'Formula Parameters'!$C$5) * ((A11 - 'Formula Parameters'!$C$6) / ('Formula Parameters'!$C$7 - 'Formula Parameters'!$C$6))</f>
        <v>0.34199999999999997</v>
      </c>
      <c r="C11" s="7">
        <f>IF(A11 &gt; 1, 0, IF(A11 &lt;= 'Formula Parameters'!$C$6, 'Formula Parameters'!$C$4, IF(A11 &gt;= 'Formula Parameters'!$C$7, 'Formula Parameters'!$C$5, B11)))</f>
        <v>0.34199999999999997</v>
      </c>
    </row>
    <row r="12" spans="1:3" x14ac:dyDescent="0.25">
      <c r="A12" s="2">
        <v>0.1</v>
      </c>
      <c r="B12" s="6">
        <f xml:space="preserve"> 'Formula Parameters'!$C$4 - ('Formula Parameters'!$C$4 - 'Formula Parameters'!$C$5) * ((A12 - 'Formula Parameters'!$C$6) / ('Formula Parameters'!$C$7 - 'Formula Parameters'!$C$6))</f>
        <v>0.33888888888888891</v>
      </c>
      <c r="C12" s="7">
        <f>IF(A12 &gt; 1, 0, IF(A12 &lt;= 'Formula Parameters'!$C$6, 'Formula Parameters'!$C$4, IF(A12 &gt;= 'Formula Parameters'!$C$7, 'Formula Parameters'!$C$5, B12)))</f>
        <v>0.33888888888888891</v>
      </c>
    </row>
    <row r="13" spans="1:3" x14ac:dyDescent="0.25">
      <c r="A13" s="2">
        <v>0.11</v>
      </c>
      <c r="B13" s="6">
        <f xml:space="preserve"> 'Formula Parameters'!$C$4 - ('Formula Parameters'!$C$4 - 'Formula Parameters'!$C$5) * ((A13 - 'Formula Parameters'!$C$6) / ('Formula Parameters'!$C$7 - 'Formula Parameters'!$C$6))</f>
        <v>0.33577777777777779</v>
      </c>
      <c r="C13" s="7">
        <f>IF(A13 &gt; 1, 0, IF(A13 &lt;= 'Formula Parameters'!$C$6, 'Formula Parameters'!$C$4, IF(A13 &gt;= 'Formula Parameters'!$C$7, 'Formula Parameters'!$C$5, B13)))</f>
        <v>0.33577777777777779</v>
      </c>
    </row>
    <row r="14" spans="1:3" x14ac:dyDescent="0.25">
      <c r="A14" s="2">
        <v>0.12</v>
      </c>
      <c r="B14" s="6">
        <f xml:space="preserve"> 'Formula Parameters'!$C$4 - ('Formula Parameters'!$C$4 - 'Formula Parameters'!$C$5) * ((A14 - 'Formula Parameters'!$C$6) / ('Formula Parameters'!$C$7 - 'Formula Parameters'!$C$6))</f>
        <v>0.33266666666666667</v>
      </c>
      <c r="C14" s="7">
        <f>IF(A14 &gt; 1, 0, IF(A14 &lt;= 'Formula Parameters'!$C$6, 'Formula Parameters'!$C$4, IF(A14 &gt;= 'Formula Parameters'!$C$7, 'Formula Parameters'!$C$5, B14)))</f>
        <v>0.33266666666666667</v>
      </c>
    </row>
    <row r="15" spans="1:3" x14ac:dyDescent="0.25">
      <c r="A15" s="2">
        <v>0.13</v>
      </c>
      <c r="B15" s="6">
        <f xml:space="preserve"> 'Formula Parameters'!$C$4 - ('Formula Parameters'!$C$4 - 'Formula Parameters'!$C$5) * ((A15 - 'Formula Parameters'!$C$6) / ('Formula Parameters'!$C$7 - 'Formula Parameters'!$C$6))</f>
        <v>0.32955555555555555</v>
      </c>
      <c r="C15" s="7">
        <f>IF(A15 &gt; 1, 0, IF(A15 &lt;= 'Formula Parameters'!$C$6, 'Formula Parameters'!$C$4, IF(A15 &gt;= 'Formula Parameters'!$C$7, 'Formula Parameters'!$C$5, B15)))</f>
        <v>0.32955555555555555</v>
      </c>
    </row>
    <row r="16" spans="1:3" x14ac:dyDescent="0.25">
      <c r="A16" s="2">
        <v>0.14000000000000001</v>
      </c>
      <c r="B16" s="6">
        <f xml:space="preserve"> 'Formula Parameters'!$C$4 - ('Formula Parameters'!$C$4 - 'Formula Parameters'!$C$5) * ((A16 - 'Formula Parameters'!$C$6) / ('Formula Parameters'!$C$7 - 'Formula Parameters'!$C$6))</f>
        <v>0.32644444444444443</v>
      </c>
      <c r="C16" s="7">
        <f>IF(A16 &gt; 1, 0, IF(A16 &lt;= 'Formula Parameters'!$C$6, 'Formula Parameters'!$C$4, IF(A16 &gt;= 'Formula Parameters'!$C$7, 'Formula Parameters'!$C$5, B16)))</f>
        <v>0.32644444444444443</v>
      </c>
    </row>
    <row r="17" spans="1:3" x14ac:dyDescent="0.25">
      <c r="A17" s="2">
        <v>0.15</v>
      </c>
      <c r="B17" s="6">
        <f xml:space="preserve"> 'Formula Parameters'!$C$4 - ('Formula Parameters'!$C$4 - 'Formula Parameters'!$C$5) * ((A17 - 'Formula Parameters'!$C$6) / ('Formula Parameters'!$C$7 - 'Formula Parameters'!$C$6))</f>
        <v>0.32333333333333331</v>
      </c>
      <c r="C17" s="7">
        <f>IF(A17 &gt; 1, 0, IF(A17 &lt;= 'Formula Parameters'!$C$6, 'Formula Parameters'!$C$4, IF(A17 &gt;= 'Formula Parameters'!$C$7, 'Formula Parameters'!$C$5, B17)))</f>
        <v>0.32333333333333331</v>
      </c>
    </row>
    <row r="18" spans="1:3" x14ac:dyDescent="0.25">
      <c r="A18" s="2">
        <v>0.16</v>
      </c>
      <c r="B18" s="6">
        <f xml:space="preserve"> 'Formula Parameters'!$C$4 - ('Formula Parameters'!$C$4 - 'Formula Parameters'!$C$5) * ((A18 - 'Formula Parameters'!$C$6) / ('Formula Parameters'!$C$7 - 'Formula Parameters'!$C$6))</f>
        <v>0.32022222222222219</v>
      </c>
      <c r="C18" s="7">
        <f>IF(A18 &gt; 1, 0, IF(A18 &lt;= 'Formula Parameters'!$C$6, 'Formula Parameters'!$C$4, IF(A18 &gt;= 'Formula Parameters'!$C$7, 'Formula Parameters'!$C$5, B18)))</f>
        <v>0.32022222222222219</v>
      </c>
    </row>
    <row r="19" spans="1:3" x14ac:dyDescent="0.25">
      <c r="A19" s="2">
        <v>0.17</v>
      </c>
      <c r="B19" s="6">
        <f xml:space="preserve"> 'Formula Parameters'!$C$4 - ('Formula Parameters'!$C$4 - 'Formula Parameters'!$C$5) * ((A19 - 'Formula Parameters'!$C$6) / ('Formula Parameters'!$C$7 - 'Formula Parameters'!$C$6))</f>
        <v>0.31711111111111112</v>
      </c>
      <c r="C19" s="7">
        <f>IF(A19 &gt; 1, 0, IF(A19 &lt;= 'Formula Parameters'!$C$6, 'Formula Parameters'!$C$4, IF(A19 &gt;= 'Formula Parameters'!$C$7, 'Formula Parameters'!$C$5, B19)))</f>
        <v>0.31711111111111112</v>
      </c>
    </row>
    <row r="20" spans="1:3" x14ac:dyDescent="0.25">
      <c r="A20" s="2">
        <v>0.18</v>
      </c>
      <c r="B20" s="6">
        <f xml:space="preserve"> 'Formula Parameters'!$C$4 - ('Formula Parameters'!$C$4 - 'Formula Parameters'!$C$5) * ((A20 - 'Formula Parameters'!$C$6) / ('Formula Parameters'!$C$7 - 'Formula Parameters'!$C$6))</f>
        <v>0.314</v>
      </c>
      <c r="C20" s="7">
        <f>IF(A20 &gt; 1, 0, IF(A20 &lt;= 'Formula Parameters'!$C$6, 'Formula Parameters'!$C$4, IF(A20 &gt;= 'Formula Parameters'!$C$7, 'Formula Parameters'!$C$5, B20)))</f>
        <v>0.314</v>
      </c>
    </row>
    <row r="21" spans="1:3" x14ac:dyDescent="0.25">
      <c r="A21" s="2">
        <v>0.19</v>
      </c>
      <c r="B21" s="6">
        <f xml:space="preserve"> 'Formula Parameters'!$C$4 - ('Formula Parameters'!$C$4 - 'Formula Parameters'!$C$5) * ((A21 - 'Formula Parameters'!$C$6) / ('Formula Parameters'!$C$7 - 'Formula Parameters'!$C$6))</f>
        <v>0.31088888888888888</v>
      </c>
      <c r="C21" s="7">
        <f>IF(A21 &gt; 1, 0, IF(A21 &lt;= 'Formula Parameters'!$C$6, 'Formula Parameters'!$C$4, IF(A21 &gt;= 'Formula Parameters'!$C$7, 'Formula Parameters'!$C$5, B21)))</f>
        <v>0.31088888888888888</v>
      </c>
    </row>
    <row r="22" spans="1:3" x14ac:dyDescent="0.25">
      <c r="A22" s="2">
        <v>0.2</v>
      </c>
      <c r="B22" s="6">
        <f xml:space="preserve"> 'Formula Parameters'!$C$4 - ('Formula Parameters'!$C$4 - 'Formula Parameters'!$C$5) * ((A22 - 'Formula Parameters'!$C$6) / ('Formula Parameters'!$C$7 - 'Formula Parameters'!$C$6))</f>
        <v>0.30777777777777776</v>
      </c>
      <c r="C22" s="7">
        <f>IF(A22 &gt; 1, 0, IF(A22 &lt;= 'Formula Parameters'!$C$6, 'Formula Parameters'!$C$4, IF(A22 &gt;= 'Formula Parameters'!$C$7, 'Formula Parameters'!$C$5, B22)))</f>
        <v>0.30777777777777776</v>
      </c>
    </row>
    <row r="23" spans="1:3" x14ac:dyDescent="0.25">
      <c r="A23" s="2">
        <v>0.21</v>
      </c>
      <c r="B23" s="6">
        <f xml:space="preserve"> 'Formula Parameters'!$C$4 - ('Formula Parameters'!$C$4 - 'Formula Parameters'!$C$5) * ((A23 - 'Formula Parameters'!$C$6) / ('Formula Parameters'!$C$7 - 'Formula Parameters'!$C$6))</f>
        <v>0.30466666666666664</v>
      </c>
      <c r="C23" s="7">
        <f>IF(A23 &gt; 1, 0, IF(A23 &lt;= 'Formula Parameters'!$C$6, 'Formula Parameters'!$C$4, IF(A23 &gt;= 'Formula Parameters'!$C$7, 'Formula Parameters'!$C$5, B23)))</f>
        <v>0.30466666666666664</v>
      </c>
    </row>
    <row r="24" spans="1:3" x14ac:dyDescent="0.25">
      <c r="A24" s="2">
        <v>0.22</v>
      </c>
      <c r="B24" s="6">
        <f xml:space="preserve"> 'Formula Parameters'!$C$4 - ('Formula Parameters'!$C$4 - 'Formula Parameters'!$C$5) * ((A24 - 'Formula Parameters'!$C$6) / ('Formula Parameters'!$C$7 - 'Formula Parameters'!$C$6))</f>
        <v>0.30155555555555558</v>
      </c>
      <c r="C24" s="7">
        <f>IF(A24 &gt; 1, 0, IF(A24 &lt;= 'Formula Parameters'!$C$6, 'Formula Parameters'!$C$4, IF(A24 &gt;= 'Formula Parameters'!$C$7, 'Formula Parameters'!$C$5, B24)))</f>
        <v>0.30155555555555558</v>
      </c>
    </row>
    <row r="25" spans="1:3" x14ac:dyDescent="0.25">
      <c r="A25" s="2">
        <v>0.23</v>
      </c>
      <c r="B25" s="6">
        <f xml:space="preserve"> 'Formula Parameters'!$C$4 - ('Formula Parameters'!$C$4 - 'Formula Parameters'!$C$5) * ((A25 - 'Formula Parameters'!$C$6) / ('Formula Parameters'!$C$7 - 'Formula Parameters'!$C$6))</f>
        <v>0.29844444444444446</v>
      </c>
      <c r="C25" s="7">
        <f>IF(A25 &gt; 1, 0, IF(A25 &lt;= 'Formula Parameters'!$C$6, 'Formula Parameters'!$C$4, IF(A25 &gt;= 'Formula Parameters'!$C$7, 'Formula Parameters'!$C$5, B25)))</f>
        <v>0.29844444444444446</v>
      </c>
    </row>
    <row r="26" spans="1:3" x14ac:dyDescent="0.25">
      <c r="A26" s="2">
        <v>0.24</v>
      </c>
      <c r="B26" s="6">
        <f xml:space="preserve"> 'Formula Parameters'!$C$4 - ('Formula Parameters'!$C$4 - 'Formula Parameters'!$C$5) * ((A26 - 'Formula Parameters'!$C$6) / ('Formula Parameters'!$C$7 - 'Formula Parameters'!$C$6))</f>
        <v>0.29533333333333334</v>
      </c>
      <c r="C26" s="7">
        <f>IF(A26 &gt; 1, 0, IF(A26 &lt;= 'Formula Parameters'!$C$6, 'Formula Parameters'!$C$4, IF(A26 &gt;= 'Formula Parameters'!$C$7, 'Formula Parameters'!$C$5, B26)))</f>
        <v>0.29533333333333334</v>
      </c>
    </row>
    <row r="27" spans="1:3" x14ac:dyDescent="0.25">
      <c r="A27" s="2">
        <v>0.25</v>
      </c>
      <c r="B27" s="6">
        <f xml:space="preserve"> 'Formula Parameters'!$C$4 - ('Formula Parameters'!$C$4 - 'Formula Parameters'!$C$5) * ((A27 - 'Formula Parameters'!$C$6) / ('Formula Parameters'!$C$7 - 'Formula Parameters'!$C$6))</f>
        <v>0.29222222222222222</v>
      </c>
      <c r="C27" s="7">
        <f>IF(A27 &gt; 1, 0, IF(A27 &lt;= 'Formula Parameters'!$C$6, 'Formula Parameters'!$C$4, IF(A27 &gt;= 'Formula Parameters'!$C$7, 'Formula Parameters'!$C$5, B27)))</f>
        <v>0.29222222222222222</v>
      </c>
    </row>
    <row r="28" spans="1:3" x14ac:dyDescent="0.25">
      <c r="A28" s="2">
        <v>0.26</v>
      </c>
      <c r="B28" s="6">
        <f xml:space="preserve"> 'Formula Parameters'!$C$4 - ('Formula Parameters'!$C$4 - 'Formula Parameters'!$C$5) * ((A28 - 'Formula Parameters'!$C$6) / ('Formula Parameters'!$C$7 - 'Formula Parameters'!$C$6))</f>
        <v>0.2891111111111111</v>
      </c>
      <c r="C28" s="7">
        <f>IF(A28 &gt; 1, 0, IF(A28 &lt;= 'Formula Parameters'!$C$6, 'Formula Parameters'!$C$4, IF(A28 &gt;= 'Formula Parameters'!$C$7, 'Formula Parameters'!$C$5, B28)))</f>
        <v>0.2891111111111111</v>
      </c>
    </row>
    <row r="29" spans="1:3" x14ac:dyDescent="0.25">
      <c r="A29" s="2">
        <v>0.27</v>
      </c>
      <c r="B29" s="6">
        <f xml:space="preserve"> 'Formula Parameters'!$C$4 - ('Formula Parameters'!$C$4 - 'Formula Parameters'!$C$5) * ((A29 - 'Formula Parameters'!$C$6) / ('Formula Parameters'!$C$7 - 'Formula Parameters'!$C$6))</f>
        <v>0.28599999999999998</v>
      </c>
      <c r="C29" s="7">
        <f>IF(A29 &gt; 1, 0, IF(A29 &lt;= 'Formula Parameters'!$C$6, 'Formula Parameters'!$C$4, IF(A29 &gt;= 'Formula Parameters'!$C$7, 'Formula Parameters'!$C$5, B29)))</f>
        <v>0.28599999999999998</v>
      </c>
    </row>
    <row r="30" spans="1:3" x14ac:dyDescent="0.25">
      <c r="A30" s="2">
        <v>0.28000000000000003</v>
      </c>
      <c r="B30" s="6">
        <f xml:space="preserve"> 'Formula Parameters'!$C$4 - ('Formula Parameters'!$C$4 - 'Formula Parameters'!$C$5) * ((A30 - 'Formula Parameters'!$C$6) / ('Formula Parameters'!$C$7 - 'Formula Parameters'!$C$6))</f>
        <v>0.28288888888888886</v>
      </c>
      <c r="C30" s="7">
        <f>IF(A30 &gt; 1, 0, IF(A30 &lt;= 'Formula Parameters'!$C$6, 'Formula Parameters'!$C$4, IF(A30 &gt;= 'Formula Parameters'!$C$7, 'Formula Parameters'!$C$5, B30)))</f>
        <v>0.28288888888888886</v>
      </c>
    </row>
    <row r="31" spans="1:3" x14ac:dyDescent="0.25">
      <c r="A31" s="2">
        <v>0.28999999999999998</v>
      </c>
      <c r="B31" s="6">
        <f xml:space="preserve"> 'Formula Parameters'!$C$4 - ('Formula Parameters'!$C$4 - 'Formula Parameters'!$C$5) * ((A31 - 'Formula Parameters'!$C$6) / ('Formula Parameters'!$C$7 - 'Formula Parameters'!$C$6))</f>
        <v>0.27977777777777779</v>
      </c>
      <c r="C31" s="7">
        <f>IF(A31 &gt; 1, 0, IF(A31 &lt;= 'Formula Parameters'!$C$6, 'Formula Parameters'!$C$4, IF(A31 &gt;= 'Formula Parameters'!$C$7, 'Formula Parameters'!$C$5, B31)))</f>
        <v>0.27977777777777779</v>
      </c>
    </row>
    <row r="32" spans="1:3" x14ac:dyDescent="0.25">
      <c r="A32" s="2">
        <v>0.3</v>
      </c>
      <c r="B32" s="6">
        <f xml:space="preserve"> 'Formula Parameters'!$C$4 - ('Formula Parameters'!$C$4 - 'Formula Parameters'!$C$5) * ((A32 - 'Formula Parameters'!$C$6) / ('Formula Parameters'!$C$7 - 'Formula Parameters'!$C$6))</f>
        <v>0.27666666666666667</v>
      </c>
      <c r="C32" s="7">
        <f>IF(A32 &gt; 1, 0, IF(A32 &lt;= 'Formula Parameters'!$C$6, 'Formula Parameters'!$C$4, IF(A32 &gt;= 'Formula Parameters'!$C$7, 'Formula Parameters'!$C$5, B32)))</f>
        <v>0.27666666666666667</v>
      </c>
    </row>
    <row r="33" spans="1:3" x14ac:dyDescent="0.25">
      <c r="A33" s="2">
        <v>0.31</v>
      </c>
      <c r="B33" s="6">
        <f xml:space="preserve"> 'Formula Parameters'!$C$4 - ('Formula Parameters'!$C$4 - 'Formula Parameters'!$C$5) * ((A33 - 'Formula Parameters'!$C$6) / ('Formula Parameters'!$C$7 - 'Formula Parameters'!$C$6))</f>
        <v>0.27355555555555555</v>
      </c>
      <c r="C33" s="7">
        <f>IF(A33 &gt; 1, 0, IF(A33 &lt;= 'Formula Parameters'!$C$6, 'Formula Parameters'!$C$4, IF(A33 &gt;= 'Formula Parameters'!$C$7, 'Formula Parameters'!$C$5, B33)))</f>
        <v>0.27355555555555555</v>
      </c>
    </row>
    <row r="34" spans="1:3" x14ac:dyDescent="0.25">
      <c r="A34" s="2">
        <v>0.32</v>
      </c>
      <c r="B34" s="6">
        <f xml:space="preserve"> 'Formula Parameters'!$C$4 - ('Formula Parameters'!$C$4 - 'Formula Parameters'!$C$5) * ((A34 - 'Formula Parameters'!$C$6) / ('Formula Parameters'!$C$7 - 'Formula Parameters'!$C$6))</f>
        <v>0.27044444444444443</v>
      </c>
      <c r="C34" s="7">
        <f>IF(A34 &gt; 1, 0, IF(A34 &lt;= 'Formula Parameters'!$C$6, 'Formula Parameters'!$C$4, IF(A34 &gt;= 'Formula Parameters'!$C$7, 'Formula Parameters'!$C$5, B34)))</f>
        <v>0.27044444444444443</v>
      </c>
    </row>
    <row r="35" spans="1:3" x14ac:dyDescent="0.25">
      <c r="A35" s="2">
        <v>0.33</v>
      </c>
      <c r="B35" s="6">
        <f xml:space="preserve"> 'Formula Parameters'!$C$4 - ('Formula Parameters'!$C$4 - 'Formula Parameters'!$C$5) * ((A35 - 'Formula Parameters'!$C$6) / ('Formula Parameters'!$C$7 - 'Formula Parameters'!$C$6))</f>
        <v>0.26733333333333331</v>
      </c>
      <c r="C35" s="7">
        <f>IF(A35 &gt; 1, 0, IF(A35 &lt;= 'Formula Parameters'!$C$6, 'Formula Parameters'!$C$4, IF(A35 &gt;= 'Formula Parameters'!$C$7, 'Formula Parameters'!$C$5, B35)))</f>
        <v>0.26733333333333331</v>
      </c>
    </row>
    <row r="36" spans="1:3" x14ac:dyDescent="0.25">
      <c r="A36" s="2">
        <v>0.34</v>
      </c>
      <c r="B36" s="6">
        <f xml:space="preserve"> 'Formula Parameters'!$C$4 - ('Formula Parameters'!$C$4 - 'Formula Parameters'!$C$5) * ((A36 - 'Formula Parameters'!$C$6) / ('Formula Parameters'!$C$7 - 'Formula Parameters'!$C$6))</f>
        <v>0.26422222222222219</v>
      </c>
      <c r="C36" s="7">
        <f>IF(A36 &gt; 1, 0, IF(A36 &lt;= 'Formula Parameters'!$C$6, 'Formula Parameters'!$C$4, IF(A36 &gt;= 'Formula Parameters'!$C$7, 'Formula Parameters'!$C$5, B36)))</f>
        <v>0.26422222222222219</v>
      </c>
    </row>
    <row r="37" spans="1:3" x14ac:dyDescent="0.25">
      <c r="A37" s="2">
        <v>0.35</v>
      </c>
      <c r="B37" s="6">
        <f xml:space="preserve"> 'Formula Parameters'!$C$4 - ('Formula Parameters'!$C$4 - 'Formula Parameters'!$C$5) * ((A37 - 'Formula Parameters'!$C$6) / ('Formula Parameters'!$C$7 - 'Formula Parameters'!$C$6))</f>
        <v>0.26111111111111113</v>
      </c>
      <c r="C37" s="7">
        <f>IF(A37 &gt; 1, 0, IF(A37 &lt;= 'Formula Parameters'!$C$6, 'Formula Parameters'!$C$4, IF(A37 &gt;= 'Formula Parameters'!$C$7, 'Formula Parameters'!$C$5, B37)))</f>
        <v>0.26111111111111113</v>
      </c>
    </row>
    <row r="38" spans="1:3" x14ac:dyDescent="0.25">
      <c r="A38" s="2">
        <v>0.36</v>
      </c>
      <c r="B38" s="6">
        <f xml:space="preserve"> 'Formula Parameters'!$C$4 - ('Formula Parameters'!$C$4 - 'Formula Parameters'!$C$5) * ((A38 - 'Formula Parameters'!$C$6) / ('Formula Parameters'!$C$7 - 'Formula Parameters'!$C$6))</f>
        <v>0.25800000000000001</v>
      </c>
      <c r="C38" s="7">
        <f>IF(A38 &gt; 1, 0, IF(A38 &lt;= 'Formula Parameters'!$C$6, 'Formula Parameters'!$C$4, IF(A38 &gt;= 'Formula Parameters'!$C$7, 'Formula Parameters'!$C$5, B38)))</f>
        <v>0.25800000000000001</v>
      </c>
    </row>
    <row r="39" spans="1:3" x14ac:dyDescent="0.25">
      <c r="A39" s="2">
        <v>0.37</v>
      </c>
      <c r="B39" s="6">
        <f xml:space="preserve"> 'Formula Parameters'!$C$4 - ('Formula Parameters'!$C$4 - 'Formula Parameters'!$C$5) * ((A39 - 'Formula Parameters'!$C$6) / ('Formula Parameters'!$C$7 - 'Formula Parameters'!$C$6))</f>
        <v>0.25488888888888889</v>
      </c>
      <c r="C39" s="7">
        <f>IF(A39 &gt; 1, 0, IF(A39 &lt;= 'Formula Parameters'!$C$6, 'Formula Parameters'!$C$4, IF(A39 &gt;= 'Formula Parameters'!$C$7, 'Formula Parameters'!$C$5, B39)))</f>
        <v>0.25488888888888889</v>
      </c>
    </row>
    <row r="40" spans="1:3" x14ac:dyDescent="0.25">
      <c r="A40" s="2">
        <v>0.38</v>
      </c>
      <c r="B40" s="6">
        <f xml:space="preserve"> 'Formula Parameters'!$C$4 - ('Formula Parameters'!$C$4 - 'Formula Parameters'!$C$5) * ((A40 - 'Formula Parameters'!$C$6) / ('Formula Parameters'!$C$7 - 'Formula Parameters'!$C$6))</f>
        <v>0.25177777777777777</v>
      </c>
      <c r="C40" s="7">
        <f>IF(A40 &gt; 1, 0, IF(A40 &lt;= 'Formula Parameters'!$C$6, 'Formula Parameters'!$C$4, IF(A40 &gt;= 'Formula Parameters'!$C$7, 'Formula Parameters'!$C$5, B40)))</f>
        <v>0.25177777777777777</v>
      </c>
    </row>
    <row r="41" spans="1:3" x14ac:dyDescent="0.25">
      <c r="A41" s="2">
        <v>0.39</v>
      </c>
      <c r="B41" s="6">
        <f xml:space="preserve"> 'Formula Parameters'!$C$4 - ('Formula Parameters'!$C$4 - 'Formula Parameters'!$C$5) * ((A41 - 'Formula Parameters'!$C$6) / ('Formula Parameters'!$C$7 - 'Formula Parameters'!$C$6))</f>
        <v>0.24866666666666665</v>
      </c>
      <c r="C41" s="7">
        <f>IF(A41 &gt; 1, 0, IF(A41 &lt;= 'Formula Parameters'!$C$6, 'Formula Parameters'!$C$4, IF(A41 &gt;= 'Formula Parameters'!$C$7, 'Formula Parameters'!$C$5, B41)))</f>
        <v>0.24866666666666665</v>
      </c>
    </row>
    <row r="42" spans="1:3" x14ac:dyDescent="0.25">
      <c r="A42" s="2">
        <v>0.4</v>
      </c>
      <c r="B42" s="6">
        <f xml:space="preserve"> 'Formula Parameters'!$C$4 - ('Formula Parameters'!$C$4 - 'Formula Parameters'!$C$5) * ((A42 - 'Formula Parameters'!$C$6) / ('Formula Parameters'!$C$7 - 'Formula Parameters'!$C$6))</f>
        <v>0.24555555555555553</v>
      </c>
      <c r="C42" s="7">
        <f>IF(A42 &gt; 1, 0, IF(A42 &lt;= 'Formula Parameters'!$C$6, 'Formula Parameters'!$C$4, IF(A42 &gt;= 'Formula Parameters'!$C$7, 'Formula Parameters'!$C$5, B42)))</f>
        <v>0.24555555555555553</v>
      </c>
    </row>
    <row r="43" spans="1:3" x14ac:dyDescent="0.25">
      <c r="A43" s="2">
        <v>0.41</v>
      </c>
      <c r="B43" s="6">
        <f xml:space="preserve"> 'Formula Parameters'!$C$4 - ('Formula Parameters'!$C$4 - 'Formula Parameters'!$C$5) * ((A43 - 'Formula Parameters'!$C$6) / ('Formula Parameters'!$C$7 - 'Formula Parameters'!$C$6))</f>
        <v>0.24244444444444443</v>
      </c>
      <c r="C43" s="7">
        <f>IF(A43 &gt; 1, 0, IF(A43 &lt;= 'Formula Parameters'!$C$6, 'Formula Parameters'!$C$4, IF(A43 &gt;= 'Formula Parameters'!$C$7, 'Formula Parameters'!$C$5, B43)))</f>
        <v>0.24244444444444443</v>
      </c>
    </row>
    <row r="44" spans="1:3" x14ac:dyDescent="0.25">
      <c r="A44" s="2">
        <v>0.42</v>
      </c>
      <c r="B44" s="6">
        <f xml:space="preserve"> 'Formula Parameters'!$C$4 - ('Formula Parameters'!$C$4 - 'Formula Parameters'!$C$5) * ((A44 - 'Formula Parameters'!$C$6) / ('Formula Parameters'!$C$7 - 'Formula Parameters'!$C$6))</f>
        <v>0.23933333333333334</v>
      </c>
      <c r="C44" s="7">
        <f>IF(A44 &gt; 1, 0, IF(A44 &lt;= 'Formula Parameters'!$C$6, 'Formula Parameters'!$C$4, IF(A44 &gt;= 'Formula Parameters'!$C$7, 'Formula Parameters'!$C$5, B44)))</f>
        <v>0.23933333333333334</v>
      </c>
    </row>
    <row r="45" spans="1:3" x14ac:dyDescent="0.25">
      <c r="A45" s="2">
        <v>0.43</v>
      </c>
      <c r="B45" s="6">
        <f xml:space="preserve"> 'Formula Parameters'!$C$4 - ('Formula Parameters'!$C$4 - 'Formula Parameters'!$C$5) * ((A45 - 'Formula Parameters'!$C$6) / ('Formula Parameters'!$C$7 - 'Formula Parameters'!$C$6))</f>
        <v>0.23622222222222222</v>
      </c>
      <c r="C45" s="7">
        <f>IF(A45 &gt; 1, 0, IF(A45 &lt;= 'Formula Parameters'!$C$6, 'Formula Parameters'!$C$4, IF(A45 &gt;= 'Formula Parameters'!$C$7, 'Formula Parameters'!$C$5, B45)))</f>
        <v>0.23622222222222222</v>
      </c>
    </row>
    <row r="46" spans="1:3" x14ac:dyDescent="0.25">
      <c r="A46" s="2">
        <v>0.44</v>
      </c>
      <c r="B46" s="6">
        <f xml:space="preserve"> 'Formula Parameters'!$C$4 - ('Formula Parameters'!$C$4 - 'Formula Parameters'!$C$5) * ((A46 - 'Formula Parameters'!$C$6) / ('Formula Parameters'!$C$7 - 'Formula Parameters'!$C$6))</f>
        <v>0.2331111111111111</v>
      </c>
      <c r="C46" s="7">
        <f>IF(A46 &gt; 1, 0, IF(A46 &lt;= 'Formula Parameters'!$C$6, 'Formula Parameters'!$C$4, IF(A46 &gt;= 'Formula Parameters'!$C$7, 'Formula Parameters'!$C$5, B46)))</f>
        <v>0.2331111111111111</v>
      </c>
    </row>
    <row r="47" spans="1:3" x14ac:dyDescent="0.25">
      <c r="A47" s="2">
        <v>0.45</v>
      </c>
      <c r="B47" s="6">
        <f xml:space="preserve"> 'Formula Parameters'!$C$4 - ('Formula Parameters'!$C$4 - 'Formula Parameters'!$C$5) * ((A47 - 'Formula Parameters'!$C$6) / ('Formula Parameters'!$C$7 - 'Formula Parameters'!$C$6))</f>
        <v>0.22999999999999998</v>
      </c>
      <c r="C47" s="7">
        <f>IF(A47 &gt; 1, 0, IF(A47 &lt;= 'Formula Parameters'!$C$6, 'Formula Parameters'!$C$4, IF(A47 &gt;= 'Formula Parameters'!$C$7, 'Formula Parameters'!$C$5, B47)))</f>
        <v>0.22999999999999998</v>
      </c>
    </row>
    <row r="48" spans="1:3" x14ac:dyDescent="0.25">
      <c r="A48" s="2">
        <v>0.46</v>
      </c>
      <c r="B48" s="6">
        <f xml:space="preserve"> 'Formula Parameters'!$C$4 - ('Formula Parameters'!$C$4 - 'Formula Parameters'!$C$5) * ((A48 - 'Formula Parameters'!$C$6) / ('Formula Parameters'!$C$7 - 'Formula Parameters'!$C$6))</f>
        <v>0.22688888888888889</v>
      </c>
      <c r="C48" s="7">
        <f>IF(A48 &gt; 1, 0, IF(A48 &lt;= 'Formula Parameters'!$C$6, 'Formula Parameters'!$C$4, IF(A48 &gt;= 'Formula Parameters'!$C$7, 'Formula Parameters'!$C$5, B48)))</f>
        <v>0.22688888888888889</v>
      </c>
    </row>
    <row r="49" spans="1:3" x14ac:dyDescent="0.25">
      <c r="A49" s="2">
        <v>0.47</v>
      </c>
      <c r="B49" s="6">
        <f xml:space="preserve"> 'Formula Parameters'!$C$4 - ('Formula Parameters'!$C$4 - 'Formula Parameters'!$C$5) * ((A49 - 'Formula Parameters'!$C$6) / ('Formula Parameters'!$C$7 - 'Formula Parameters'!$C$6))</f>
        <v>0.22377777777777777</v>
      </c>
      <c r="C49" s="7">
        <f>IF(A49 &gt; 1, 0, IF(A49 &lt;= 'Formula Parameters'!$C$6, 'Formula Parameters'!$C$4, IF(A49 &gt;= 'Formula Parameters'!$C$7, 'Formula Parameters'!$C$5, B49)))</f>
        <v>0.22377777777777777</v>
      </c>
    </row>
    <row r="50" spans="1:3" x14ac:dyDescent="0.25">
      <c r="A50" s="2">
        <v>0.48</v>
      </c>
      <c r="B50" s="6">
        <f xml:space="preserve"> 'Formula Parameters'!$C$4 - ('Formula Parameters'!$C$4 - 'Formula Parameters'!$C$5) * ((A50 - 'Formula Parameters'!$C$6) / ('Formula Parameters'!$C$7 - 'Formula Parameters'!$C$6))</f>
        <v>0.22066666666666665</v>
      </c>
      <c r="C50" s="7">
        <f>IF(A50 &gt; 1, 0, IF(A50 &lt;= 'Formula Parameters'!$C$6, 'Formula Parameters'!$C$4, IF(A50 &gt;= 'Formula Parameters'!$C$7, 'Formula Parameters'!$C$5, B50)))</f>
        <v>0.22066666666666665</v>
      </c>
    </row>
    <row r="51" spans="1:3" x14ac:dyDescent="0.25">
      <c r="A51" s="2">
        <v>0.49</v>
      </c>
      <c r="B51" s="6">
        <f xml:space="preserve"> 'Formula Parameters'!$C$4 - ('Formula Parameters'!$C$4 - 'Formula Parameters'!$C$5) * ((A51 - 'Formula Parameters'!$C$6) / ('Formula Parameters'!$C$7 - 'Formula Parameters'!$C$6))</f>
        <v>0.21755555555555556</v>
      </c>
      <c r="C51" s="7">
        <f>IF(A51 &gt; 1, 0, IF(A51 &lt;= 'Formula Parameters'!$C$6, 'Formula Parameters'!$C$4, IF(A51 &gt;= 'Formula Parameters'!$C$7, 'Formula Parameters'!$C$5, B51)))</f>
        <v>0.21755555555555556</v>
      </c>
    </row>
    <row r="52" spans="1:3" x14ac:dyDescent="0.25">
      <c r="A52" s="2">
        <v>0.5</v>
      </c>
      <c r="B52" s="6">
        <f xml:space="preserve"> 'Formula Parameters'!$C$4 - ('Formula Parameters'!$C$4 - 'Formula Parameters'!$C$5) * ((A52 - 'Formula Parameters'!$C$6) / ('Formula Parameters'!$C$7 - 'Formula Parameters'!$C$6))</f>
        <v>0.21444444444444441</v>
      </c>
      <c r="C52" s="7">
        <f>IF(A52 &gt; 1, 0, IF(A52 &lt;= 'Formula Parameters'!$C$6, 'Formula Parameters'!$C$4, IF(A52 &gt;= 'Formula Parameters'!$C$7, 'Formula Parameters'!$C$5, B52)))</f>
        <v>0.21444444444444441</v>
      </c>
    </row>
    <row r="53" spans="1:3" x14ac:dyDescent="0.25">
      <c r="A53" s="2">
        <v>0.51</v>
      </c>
      <c r="B53" s="6">
        <f xml:space="preserve"> 'Formula Parameters'!$C$4 - ('Formula Parameters'!$C$4 - 'Formula Parameters'!$C$5) * ((A53 - 'Formula Parameters'!$C$6) / ('Formula Parameters'!$C$7 - 'Formula Parameters'!$C$6))</f>
        <v>0.21133333333333332</v>
      </c>
      <c r="C53" s="7">
        <f>IF(A53 &gt; 1, 0, IF(A53 &lt;= 'Formula Parameters'!$C$6, 'Formula Parameters'!$C$4, IF(A53 &gt;= 'Formula Parameters'!$C$7, 'Formula Parameters'!$C$5, B53)))</f>
        <v>0.21133333333333332</v>
      </c>
    </row>
    <row r="54" spans="1:3" x14ac:dyDescent="0.25">
      <c r="A54" s="2">
        <v>0.52</v>
      </c>
      <c r="B54" s="6">
        <f xml:space="preserve"> 'Formula Parameters'!$C$4 - ('Formula Parameters'!$C$4 - 'Formula Parameters'!$C$5) * ((A54 - 'Formula Parameters'!$C$6) / ('Formula Parameters'!$C$7 - 'Formula Parameters'!$C$6))</f>
        <v>0.2082222222222222</v>
      </c>
      <c r="C54" s="7">
        <f>IF(A54 &gt; 1, 0, IF(A54 &lt;= 'Formula Parameters'!$C$6, 'Formula Parameters'!$C$4, IF(A54 &gt;= 'Formula Parameters'!$C$7, 'Formula Parameters'!$C$5, B54)))</f>
        <v>0.2082222222222222</v>
      </c>
    </row>
    <row r="55" spans="1:3" x14ac:dyDescent="0.25">
      <c r="A55" s="2">
        <v>0.53</v>
      </c>
      <c r="B55" s="6">
        <f xml:space="preserve"> 'Formula Parameters'!$C$4 - ('Formula Parameters'!$C$4 - 'Formula Parameters'!$C$5) * ((A55 - 'Formula Parameters'!$C$6) / ('Formula Parameters'!$C$7 - 'Formula Parameters'!$C$6))</f>
        <v>0.20511111111111108</v>
      </c>
      <c r="C55" s="7">
        <f>IF(A55 &gt; 1, 0, IF(A55 &lt;= 'Formula Parameters'!$C$6, 'Formula Parameters'!$C$4, IF(A55 &gt;= 'Formula Parameters'!$C$7, 'Formula Parameters'!$C$5, B55)))</f>
        <v>0.20511111111111108</v>
      </c>
    </row>
    <row r="56" spans="1:3" x14ac:dyDescent="0.25">
      <c r="A56" s="2">
        <v>0.54</v>
      </c>
      <c r="B56" s="6">
        <f xml:space="preserve"> 'Formula Parameters'!$C$4 - ('Formula Parameters'!$C$4 - 'Formula Parameters'!$C$5) * ((A56 - 'Formula Parameters'!$C$6) / ('Formula Parameters'!$C$7 - 'Formula Parameters'!$C$6))</f>
        <v>0.20199999999999999</v>
      </c>
      <c r="C56" s="7">
        <f>IF(A56 &gt; 1, 0, IF(A56 &lt;= 'Formula Parameters'!$C$6, 'Formula Parameters'!$C$4, IF(A56 &gt;= 'Formula Parameters'!$C$7, 'Formula Parameters'!$C$5, B56)))</f>
        <v>0.20199999999999999</v>
      </c>
    </row>
    <row r="57" spans="1:3" x14ac:dyDescent="0.25">
      <c r="A57" s="2">
        <v>0.55000000000000004</v>
      </c>
      <c r="B57" s="6">
        <f xml:space="preserve"> 'Formula Parameters'!$C$4 - ('Formula Parameters'!$C$4 - 'Formula Parameters'!$C$5) * ((A57 - 'Formula Parameters'!$C$6) / ('Formula Parameters'!$C$7 - 'Formula Parameters'!$C$6))</f>
        <v>0.19888888888888887</v>
      </c>
      <c r="C57" s="7">
        <f>IF(A57 &gt; 1, 0, IF(A57 &lt;= 'Formula Parameters'!$C$6, 'Formula Parameters'!$C$4, IF(A57 &gt;= 'Formula Parameters'!$C$7, 'Formula Parameters'!$C$5, B57)))</f>
        <v>0.19888888888888887</v>
      </c>
    </row>
    <row r="58" spans="1:3" x14ac:dyDescent="0.25">
      <c r="A58" s="2">
        <v>0.56000000000000005</v>
      </c>
      <c r="B58" s="6">
        <f xml:space="preserve"> 'Formula Parameters'!$C$4 - ('Formula Parameters'!$C$4 - 'Formula Parameters'!$C$5) * ((A58 - 'Formula Parameters'!$C$6) / ('Formula Parameters'!$C$7 - 'Formula Parameters'!$C$6))</f>
        <v>0.19577777777777775</v>
      </c>
      <c r="C58" s="7">
        <f>IF(A58 &gt; 1, 0, IF(A58 &lt;= 'Formula Parameters'!$C$6, 'Formula Parameters'!$C$4, IF(A58 &gt;= 'Formula Parameters'!$C$7, 'Formula Parameters'!$C$5, B58)))</f>
        <v>0.19577777777777775</v>
      </c>
    </row>
    <row r="59" spans="1:3" x14ac:dyDescent="0.25">
      <c r="A59" s="2">
        <v>0.56999999999999995</v>
      </c>
      <c r="B59" s="6">
        <f xml:space="preserve"> 'Formula Parameters'!$C$4 - ('Formula Parameters'!$C$4 - 'Formula Parameters'!$C$5) * ((A59 - 'Formula Parameters'!$C$6) / ('Formula Parameters'!$C$7 - 'Formula Parameters'!$C$6))</f>
        <v>0.19266666666666665</v>
      </c>
      <c r="C59" s="7">
        <f>IF(A59 &gt; 1, 0, IF(A59 &lt;= 'Formula Parameters'!$C$6, 'Formula Parameters'!$C$4, IF(A59 &gt;= 'Formula Parameters'!$C$7, 'Formula Parameters'!$C$5, B59)))</f>
        <v>0.19266666666666665</v>
      </c>
    </row>
    <row r="60" spans="1:3" x14ac:dyDescent="0.25">
      <c r="A60" s="2">
        <v>0.57999999999999996</v>
      </c>
      <c r="B60" s="6">
        <f xml:space="preserve"> 'Formula Parameters'!$C$4 - ('Formula Parameters'!$C$4 - 'Formula Parameters'!$C$5) * ((A60 - 'Formula Parameters'!$C$6) / ('Formula Parameters'!$C$7 - 'Formula Parameters'!$C$6))</f>
        <v>0.18955555555555556</v>
      </c>
      <c r="C60" s="7">
        <f>IF(A60 &gt; 1, 0, IF(A60 &lt;= 'Formula Parameters'!$C$6, 'Formula Parameters'!$C$4, IF(A60 &gt;= 'Formula Parameters'!$C$7, 'Formula Parameters'!$C$5, B60)))</f>
        <v>0.18955555555555556</v>
      </c>
    </row>
    <row r="61" spans="1:3" x14ac:dyDescent="0.25">
      <c r="A61" s="2">
        <v>0.59</v>
      </c>
      <c r="B61" s="6">
        <f xml:space="preserve"> 'Formula Parameters'!$C$4 - ('Formula Parameters'!$C$4 - 'Formula Parameters'!$C$5) * ((A61 - 'Formula Parameters'!$C$6) / ('Formula Parameters'!$C$7 - 'Formula Parameters'!$C$6))</f>
        <v>0.18644444444444441</v>
      </c>
      <c r="C61" s="7">
        <f>IF(A61 &gt; 1, 0, IF(A61 &lt;= 'Formula Parameters'!$C$6, 'Formula Parameters'!$C$4, IF(A61 &gt;= 'Formula Parameters'!$C$7, 'Formula Parameters'!$C$5, B61)))</f>
        <v>0.18644444444444441</v>
      </c>
    </row>
    <row r="62" spans="1:3" x14ac:dyDescent="0.25">
      <c r="A62" s="2">
        <v>0.6</v>
      </c>
      <c r="B62" s="6">
        <f xml:space="preserve"> 'Formula Parameters'!$C$4 - ('Formula Parameters'!$C$4 - 'Formula Parameters'!$C$5) * ((A62 - 'Formula Parameters'!$C$6) / ('Formula Parameters'!$C$7 - 'Formula Parameters'!$C$6))</f>
        <v>0.18333333333333332</v>
      </c>
      <c r="C62" s="7">
        <f>IF(A62 &gt; 1, 0, IF(A62 &lt;= 'Formula Parameters'!$C$6, 'Formula Parameters'!$C$4, IF(A62 &gt;= 'Formula Parameters'!$C$7, 'Formula Parameters'!$C$5, B62)))</f>
        <v>0.18333333333333332</v>
      </c>
    </row>
    <row r="63" spans="1:3" x14ac:dyDescent="0.25">
      <c r="A63" s="2">
        <v>0.61</v>
      </c>
      <c r="B63" s="6">
        <f xml:space="preserve"> 'Formula Parameters'!$C$4 - ('Formula Parameters'!$C$4 - 'Formula Parameters'!$C$5) * ((A63 - 'Formula Parameters'!$C$6) / ('Formula Parameters'!$C$7 - 'Formula Parameters'!$C$6))</f>
        <v>0.18022222222222223</v>
      </c>
      <c r="C63" s="7">
        <f>IF(A63 &gt; 1, 0, IF(A63 &lt;= 'Formula Parameters'!$C$6, 'Formula Parameters'!$C$4, IF(A63 &gt;= 'Formula Parameters'!$C$7, 'Formula Parameters'!$C$5, B63)))</f>
        <v>0.18022222222222223</v>
      </c>
    </row>
    <row r="64" spans="1:3" x14ac:dyDescent="0.25">
      <c r="A64" s="2">
        <v>0.62</v>
      </c>
      <c r="B64" s="6">
        <f xml:space="preserve"> 'Formula Parameters'!$C$4 - ('Formula Parameters'!$C$4 - 'Formula Parameters'!$C$5) * ((A64 - 'Formula Parameters'!$C$6) / ('Formula Parameters'!$C$7 - 'Formula Parameters'!$C$6))</f>
        <v>0.17711111111111108</v>
      </c>
      <c r="C64" s="7">
        <f>IF(A64 &gt; 1, 0, IF(A64 &lt;= 'Formula Parameters'!$C$6, 'Formula Parameters'!$C$4, IF(A64 &gt;= 'Formula Parameters'!$C$7, 'Formula Parameters'!$C$5, B64)))</f>
        <v>0.17711111111111108</v>
      </c>
    </row>
    <row r="65" spans="1:3" x14ac:dyDescent="0.25">
      <c r="A65" s="2">
        <v>0.63</v>
      </c>
      <c r="B65" s="6">
        <f xml:space="preserve"> 'Formula Parameters'!$C$4 - ('Formula Parameters'!$C$4 - 'Formula Parameters'!$C$5) * ((A65 - 'Formula Parameters'!$C$6) / ('Formula Parameters'!$C$7 - 'Formula Parameters'!$C$6))</f>
        <v>0.17399999999999999</v>
      </c>
      <c r="C65" s="7">
        <f>IF(A65 &gt; 1, 0, IF(A65 &lt;= 'Formula Parameters'!$C$6, 'Formula Parameters'!$C$4, IF(A65 &gt;= 'Formula Parameters'!$C$7, 'Formula Parameters'!$C$5, B65)))</f>
        <v>0.17399999999999999</v>
      </c>
    </row>
    <row r="66" spans="1:3" x14ac:dyDescent="0.25">
      <c r="A66" s="2">
        <v>0.64</v>
      </c>
      <c r="B66" s="6">
        <f xml:space="preserve"> 'Formula Parameters'!$C$4 - ('Formula Parameters'!$C$4 - 'Formula Parameters'!$C$5) * ((A66 - 'Formula Parameters'!$C$6) / ('Formula Parameters'!$C$7 - 'Formula Parameters'!$C$6))</f>
        <v>0.17088888888888887</v>
      </c>
      <c r="C66" s="7">
        <f>IF(A66 &gt; 1, 0, IF(A66 &lt;= 'Formula Parameters'!$C$6, 'Formula Parameters'!$C$4, IF(A66 &gt;= 'Formula Parameters'!$C$7, 'Formula Parameters'!$C$5, B66)))</f>
        <v>0.17088888888888887</v>
      </c>
    </row>
    <row r="67" spans="1:3" x14ac:dyDescent="0.25">
      <c r="A67" s="2">
        <v>0.65</v>
      </c>
      <c r="B67" s="6">
        <f xml:space="preserve"> 'Formula Parameters'!$C$4 - ('Formula Parameters'!$C$4 - 'Formula Parameters'!$C$5) * ((A67 - 'Formula Parameters'!$C$6) / ('Formula Parameters'!$C$7 - 'Formula Parameters'!$C$6))</f>
        <v>0.16777777777777775</v>
      </c>
      <c r="C67" s="7">
        <f>IF(A67 &gt; 1, 0, IF(A67 &lt;= 'Formula Parameters'!$C$6, 'Formula Parameters'!$C$4, IF(A67 &gt;= 'Formula Parameters'!$C$7, 'Formula Parameters'!$C$5, B67)))</f>
        <v>0.16777777777777775</v>
      </c>
    </row>
    <row r="68" spans="1:3" x14ac:dyDescent="0.25">
      <c r="A68" s="2">
        <v>0.66</v>
      </c>
      <c r="B68" s="6">
        <f xml:space="preserve"> 'Formula Parameters'!$C$4 - ('Formula Parameters'!$C$4 - 'Formula Parameters'!$C$5) * ((A68 - 'Formula Parameters'!$C$6) / ('Formula Parameters'!$C$7 - 'Formula Parameters'!$C$6))</f>
        <v>0.16466666666666663</v>
      </c>
      <c r="C68" s="7">
        <f>IF(A68 &gt; 1, 0, IF(A68 &lt;= 'Formula Parameters'!$C$6, 'Formula Parameters'!$C$4, IF(A68 &gt;= 'Formula Parameters'!$C$7, 'Formula Parameters'!$C$5, B68)))</f>
        <v>0.16466666666666663</v>
      </c>
    </row>
    <row r="69" spans="1:3" x14ac:dyDescent="0.25">
      <c r="A69" s="2">
        <v>0.67</v>
      </c>
      <c r="B69" s="6">
        <f xml:space="preserve"> 'Formula Parameters'!$C$4 - ('Formula Parameters'!$C$4 - 'Formula Parameters'!$C$5) * ((A69 - 'Formula Parameters'!$C$6) / ('Formula Parameters'!$C$7 - 'Formula Parameters'!$C$6))</f>
        <v>0.16155555555555554</v>
      </c>
      <c r="C69" s="7">
        <f>IF(A69 &gt; 1, 0, IF(A69 &lt;= 'Formula Parameters'!$C$6, 'Formula Parameters'!$C$4, IF(A69 &gt;= 'Formula Parameters'!$C$7, 'Formula Parameters'!$C$5, B69)))</f>
        <v>0.16155555555555554</v>
      </c>
    </row>
    <row r="70" spans="1:3" x14ac:dyDescent="0.25">
      <c r="A70" s="2">
        <v>0.68</v>
      </c>
      <c r="B70" s="6">
        <f xml:space="preserve"> 'Formula Parameters'!$C$4 - ('Formula Parameters'!$C$4 - 'Formula Parameters'!$C$5) * ((A70 - 'Formula Parameters'!$C$6) / ('Formula Parameters'!$C$7 - 'Formula Parameters'!$C$6))</f>
        <v>0.15844444444444442</v>
      </c>
      <c r="C70" s="7">
        <f>IF(A70 &gt; 1, 0, IF(A70 &lt;= 'Formula Parameters'!$C$6, 'Formula Parameters'!$C$4, IF(A70 &gt;= 'Formula Parameters'!$C$7, 'Formula Parameters'!$C$5, B70)))</f>
        <v>0.15844444444444442</v>
      </c>
    </row>
    <row r="71" spans="1:3" x14ac:dyDescent="0.25">
      <c r="A71" s="2">
        <v>0.69</v>
      </c>
      <c r="B71" s="6">
        <f xml:space="preserve"> 'Formula Parameters'!$C$4 - ('Formula Parameters'!$C$4 - 'Formula Parameters'!$C$5) * ((A71 - 'Formula Parameters'!$C$6) / ('Formula Parameters'!$C$7 - 'Formula Parameters'!$C$6))</f>
        <v>0.15533333333333332</v>
      </c>
      <c r="C71" s="7">
        <f>IF(A71 &gt; 1, 0, IF(A71 &lt;= 'Formula Parameters'!$C$6, 'Formula Parameters'!$C$4, IF(A71 &gt;= 'Formula Parameters'!$C$7, 'Formula Parameters'!$C$5, B71)))</f>
        <v>0.15533333333333332</v>
      </c>
    </row>
    <row r="72" spans="1:3" x14ac:dyDescent="0.25">
      <c r="A72" s="2">
        <v>0.7</v>
      </c>
      <c r="B72" s="6">
        <f xml:space="preserve"> 'Formula Parameters'!$C$4 - ('Formula Parameters'!$C$4 - 'Formula Parameters'!$C$5) * ((A72 - 'Formula Parameters'!$C$6) / ('Formula Parameters'!$C$7 - 'Formula Parameters'!$C$6))</f>
        <v>0.15222222222222223</v>
      </c>
      <c r="C72" s="7">
        <f>IF(A72 &gt; 1, 0, IF(A72 &lt;= 'Formula Parameters'!$C$6, 'Formula Parameters'!$C$4, IF(A72 &gt;= 'Formula Parameters'!$C$7, 'Formula Parameters'!$C$5, B72)))</f>
        <v>0.15222222222222223</v>
      </c>
    </row>
    <row r="73" spans="1:3" x14ac:dyDescent="0.25">
      <c r="A73" s="2">
        <v>0.71</v>
      </c>
      <c r="B73" s="6">
        <f xml:space="preserve"> 'Formula Parameters'!$C$4 - ('Formula Parameters'!$C$4 - 'Formula Parameters'!$C$5) * ((A73 - 'Formula Parameters'!$C$6) / ('Formula Parameters'!$C$7 - 'Formula Parameters'!$C$6))</f>
        <v>0.14911111111111108</v>
      </c>
      <c r="C73" s="7">
        <f>IF(A73 &gt; 1, 0, IF(A73 &lt;= 'Formula Parameters'!$C$6, 'Formula Parameters'!$C$4, IF(A73 &gt;= 'Formula Parameters'!$C$7, 'Formula Parameters'!$C$5, B73)))</f>
        <v>0.14911111111111108</v>
      </c>
    </row>
    <row r="74" spans="1:3" x14ac:dyDescent="0.25">
      <c r="A74" s="2">
        <v>0.72</v>
      </c>
      <c r="B74" s="6">
        <f xml:space="preserve"> 'Formula Parameters'!$C$4 - ('Formula Parameters'!$C$4 - 'Formula Parameters'!$C$5) * ((A74 - 'Formula Parameters'!$C$6) / ('Formula Parameters'!$C$7 - 'Formula Parameters'!$C$6))</f>
        <v>0.14599999999999999</v>
      </c>
      <c r="C74" s="7">
        <f>IF(A74 &gt; 1, 0, IF(A74 &lt;= 'Formula Parameters'!$C$6, 'Formula Parameters'!$C$4, IF(A74 &gt;= 'Formula Parameters'!$C$7, 'Formula Parameters'!$C$5, B74)))</f>
        <v>0.14599999999999999</v>
      </c>
    </row>
    <row r="75" spans="1:3" x14ac:dyDescent="0.25">
      <c r="A75" s="2">
        <v>0.73</v>
      </c>
      <c r="B75" s="6">
        <f xml:space="preserve"> 'Formula Parameters'!$C$4 - ('Formula Parameters'!$C$4 - 'Formula Parameters'!$C$5) * ((A75 - 'Formula Parameters'!$C$6) / ('Formula Parameters'!$C$7 - 'Formula Parameters'!$C$6))</f>
        <v>0.14288888888888887</v>
      </c>
      <c r="C75" s="7">
        <f>IF(A75 &gt; 1, 0, IF(A75 &lt;= 'Formula Parameters'!$C$6, 'Formula Parameters'!$C$4, IF(A75 &gt;= 'Formula Parameters'!$C$7, 'Formula Parameters'!$C$5, B75)))</f>
        <v>0.14288888888888887</v>
      </c>
    </row>
    <row r="76" spans="1:3" x14ac:dyDescent="0.25">
      <c r="A76" s="2">
        <v>0.74</v>
      </c>
      <c r="B76" s="6">
        <f xml:space="preserve"> 'Formula Parameters'!$C$4 - ('Formula Parameters'!$C$4 - 'Formula Parameters'!$C$5) * ((A76 - 'Formula Parameters'!$C$6) / ('Formula Parameters'!$C$7 - 'Formula Parameters'!$C$6))</f>
        <v>0.13977777777777775</v>
      </c>
      <c r="C76" s="7">
        <f>IF(A76 &gt; 1, 0, IF(A76 &lt;= 'Formula Parameters'!$C$6, 'Formula Parameters'!$C$4, IF(A76 &gt;= 'Formula Parameters'!$C$7, 'Formula Parameters'!$C$5, B76)))</f>
        <v>0.13977777777777775</v>
      </c>
    </row>
    <row r="77" spans="1:3" x14ac:dyDescent="0.25">
      <c r="A77" s="2">
        <v>0.75</v>
      </c>
      <c r="B77" s="6">
        <f xml:space="preserve"> 'Formula Parameters'!$C$4 - ('Formula Parameters'!$C$4 - 'Formula Parameters'!$C$5) * ((A77 - 'Formula Parameters'!$C$6) / ('Formula Parameters'!$C$7 - 'Formula Parameters'!$C$6))</f>
        <v>0.13666666666666666</v>
      </c>
      <c r="C77" s="7">
        <f>IF(A77 &gt; 1, 0, IF(A77 &lt;= 'Formula Parameters'!$C$6, 'Formula Parameters'!$C$4, IF(A77 &gt;= 'Formula Parameters'!$C$7, 'Formula Parameters'!$C$5, B77)))</f>
        <v>0.13666666666666666</v>
      </c>
    </row>
    <row r="78" spans="1:3" x14ac:dyDescent="0.25">
      <c r="A78" s="2">
        <v>0.76</v>
      </c>
      <c r="B78" s="6">
        <f xml:space="preserve"> 'Formula Parameters'!$C$4 - ('Formula Parameters'!$C$4 - 'Formula Parameters'!$C$5) * ((A78 - 'Formula Parameters'!$C$6) / ('Formula Parameters'!$C$7 - 'Formula Parameters'!$C$6))</f>
        <v>0.13355555555555554</v>
      </c>
      <c r="C78" s="7">
        <f>IF(A78 &gt; 1, 0, IF(A78 &lt;= 'Formula Parameters'!$C$6, 'Formula Parameters'!$C$4, IF(A78 &gt;= 'Formula Parameters'!$C$7, 'Formula Parameters'!$C$5, B78)))</f>
        <v>0.13355555555555554</v>
      </c>
    </row>
    <row r="79" spans="1:3" x14ac:dyDescent="0.25">
      <c r="A79" s="2">
        <v>0.77</v>
      </c>
      <c r="B79" s="6">
        <f xml:space="preserve"> 'Formula Parameters'!$C$4 - ('Formula Parameters'!$C$4 - 'Formula Parameters'!$C$5) * ((A79 - 'Formula Parameters'!$C$6) / ('Formula Parameters'!$C$7 - 'Formula Parameters'!$C$6))</f>
        <v>0.13044444444444442</v>
      </c>
      <c r="C79" s="7">
        <f>IF(A79 &gt; 1, 0, IF(A79 &lt;= 'Formula Parameters'!$C$6, 'Formula Parameters'!$C$4, IF(A79 &gt;= 'Formula Parameters'!$C$7, 'Formula Parameters'!$C$5, B79)))</f>
        <v>0.13044444444444442</v>
      </c>
    </row>
    <row r="80" spans="1:3" x14ac:dyDescent="0.25">
      <c r="A80" s="2">
        <v>0.78</v>
      </c>
      <c r="B80" s="6">
        <f xml:space="preserve"> 'Formula Parameters'!$C$4 - ('Formula Parameters'!$C$4 - 'Formula Parameters'!$C$5) * ((A80 - 'Formula Parameters'!$C$6) / ('Formula Parameters'!$C$7 - 'Formula Parameters'!$C$6))</f>
        <v>0.1273333333333333</v>
      </c>
      <c r="C80" s="7">
        <f>IF(A80 &gt; 1, 0, IF(A80 &lt;= 'Formula Parameters'!$C$6, 'Formula Parameters'!$C$4, IF(A80 &gt;= 'Formula Parameters'!$C$7, 'Formula Parameters'!$C$5, B80)))</f>
        <v>0.1273333333333333</v>
      </c>
    </row>
    <row r="81" spans="1:3" x14ac:dyDescent="0.25">
      <c r="A81" s="2">
        <v>0.79</v>
      </c>
      <c r="B81" s="6">
        <f xml:space="preserve"> 'Formula Parameters'!$C$4 - ('Formula Parameters'!$C$4 - 'Formula Parameters'!$C$5) * ((A81 - 'Formula Parameters'!$C$6) / ('Formula Parameters'!$C$7 - 'Formula Parameters'!$C$6))</f>
        <v>0.12422222222222221</v>
      </c>
      <c r="C81" s="7">
        <f>IF(A81 &gt; 1, 0, IF(A81 &lt;= 'Formula Parameters'!$C$6, 'Formula Parameters'!$C$4, IF(A81 &gt;= 'Formula Parameters'!$C$7, 'Formula Parameters'!$C$5, B81)))</f>
        <v>0.12422222222222221</v>
      </c>
    </row>
    <row r="82" spans="1:3" x14ac:dyDescent="0.25">
      <c r="A82" s="2">
        <v>0.8</v>
      </c>
      <c r="B82" s="6">
        <f xml:space="preserve"> 'Formula Parameters'!$C$4 - ('Formula Parameters'!$C$4 - 'Formula Parameters'!$C$5) * ((A82 - 'Formula Parameters'!$C$6) / ('Formula Parameters'!$C$7 - 'Formula Parameters'!$C$6))</f>
        <v>0.12111111111111106</v>
      </c>
      <c r="C82" s="7">
        <f>IF(A82 &gt; 1, 0, IF(A82 &lt;= 'Formula Parameters'!$C$6, 'Formula Parameters'!$C$4, IF(A82 &gt;= 'Formula Parameters'!$C$7, 'Formula Parameters'!$C$5, B82)))</f>
        <v>0.12111111111111106</v>
      </c>
    </row>
    <row r="83" spans="1:3" x14ac:dyDescent="0.25">
      <c r="A83" s="2">
        <v>0.81</v>
      </c>
      <c r="B83" s="6">
        <f xml:space="preserve"> 'Formula Parameters'!$C$4 - ('Formula Parameters'!$C$4 - 'Formula Parameters'!$C$5) * ((A83 - 'Formula Parameters'!$C$6) / ('Formula Parameters'!$C$7 - 'Formula Parameters'!$C$6))</f>
        <v>0.11799999999999994</v>
      </c>
      <c r="C83" s="7">
        <f>IF(A83 &gt; 1, 0, IF(A83 &lt;= 'Formula Parameters'!$C$6, 'Formula Parameters'!$C$4, IF(A83 &gt;= 'Formula Parameters'!$C$7, 'Formula Parameters'!$C$5, B83)))</f>
        <v>0.11799999999999994</v>
      </c>
    </row>
    <row r="84" spans="1:3" x14ac:dyDescent="0.25">
      <c r="A84" s="2">
        <v>0.82</v>
      </c>
      <c r="B84" s="6">
        <f xml:space="preserve"> 'Formula Parameters'!$C$4 - ('Formula Parameters'!$C$4 - 'Formula Parameters'!$C$5) * ((A84 - 'Formula Parameters'!$C$6) / ('Formula Parameters'!$C$7 - 'Formula Parameters'!$C$6))</f>
        <v>0.11488888888888887</v>
      </c>
      <c r="C84" s="7">
        <f>IF(A84 &gt; 1, 0, IF(A84 &lt;= 'Formula Parameters'!$C$6, 'Formula Parameters'!$C$4, IF(A84 &gt;= 'Formula Parameters'!$C$7, 'Formula Parameters'!$C$5, B84)))</f>
        <v>0.11488888888888887</v>
      </c>
    </row>
    <row r="85" spans="1:3" x14ac:dyDescent="0.25">
      <c r="A85" s="2">
        <v>0.83</v>
      </c>
      <c r="B85" s="6">
        <f xml:space="preserve"> 'Formula Parameters'!$C$4 - ('Formula Parameters'!$C$4 - 'Formula Parameters'!$C$5) * ((A85 - 'Formula Parameters'!$C$6) / ('Formula Parameters'!$C$7 - 'Formula Parameters'!$C$6))</f>
        <v>0.11177777777777775</v>
      </c>
      <c r="C85" s="7">
        <f>IF(A85 &gt; 1, 0, IF(A85 &lt;= 'Formula Parameters'!$C$6, 'Formula Parameters'!$C$4, IF(A85 &gt;= 'Formula Parameters'!$C$7, 'Formula Parameters'!$C$5, B85)))</f>
        <v>0.11177777777777775</v>
      </c>
    </row>
    <row r="86" spans="1:3" x14ac:dyDescent="0.25">
      <c r="A86" s="2">
        <v>0.84</v>
      </c>
      <c r="B86" s="6">
        <f xml:space="preserve"> 'Formula Parameters'!$C$4 - ('Formula Parameters'!$C$4 - 'Formula Parameters'!$C$5) * ((A86 - 'Formula Parameters'!$C$6) / ('Formula Parameters'!$C$7 - 'Formula Parameters'!$C$6))</f>
        <v>0.10866666666666669</v>
      </c>
      <c r="C86" s="7">
        <f>IF(A86 &gt; 1, 0, IF(A86 &lt;= 'Formula Parameters'!$C$6, 'Formula Parameters'!$C$4, IF(A86 &gt;= 'Formula Parameters'!$C$7, 'Formula Parameters'!$C$5, B86)))</f>
        <v>0.10866666666666669</v>
      </c>
    </row>
    <row r="87" spans="1:3" x14ac:dyDescent="0.25">
      <c r="A87" s="2">
        <v>0.85</v>
      </c>
      <c r="B87" s="6">
        <f xml:space="preserve"> 'Formula Parameters'!$C$4 - ('Formula Parameters'!$C$4 - 'Formula Parameters'!$C$5) * ((A87 - 'Formula Parameters'!$C$6) / ('Formula Parameters'!$C$7 - 'Formula Parameters'!$C$6))</f>
        <v>0.10555555555555551</v>
      </c>
      <c r="C87" s="7">
        <f>IF(A87 &gt; 1, 0, IF(A87 &lt;= 'Formula Parameters'!$C$6, 'Formula Parameters'!$C$4, IF(A87 &gt;= 'Formula Parameters'!$C$7, 'Formula Parameters'!$C$5, B87)))</f>
        <v>0.10555555555555551</v>
      </c>
    </row>
    <row r="88" spans="1:3" x14ac:dyDescent="0.25">
      <c r="A88" s="2">
        <v>0.86</v>
      </c>
      <c r="B88" s="6">
        <f xml:space="preserve"> 'Formula Parameters'!$C$4 - ('Formula Parameters'!$C$4 - 'Formula Parameters'!$C$5) * ((A88 - 'Formula Parameters'!$C$6) / ('Formula Parameters'!$C$7 - 'Formula Parameters'!$C$6))</f>
        <v>0.10244444444444445</v>
      </c>
      <c r="C88" s="7">
        <f>IF(A88 &gt; 1, 0, IF(A88 &lt;= 'Formula Parameters'!$C$6, 'Formula Parameters'!$C$4, IF(A88 &gt;= 'Formula Parameters'!$C$7, 'Formula Parameters'!$C$5, B88)))</f>
        <v>0.10244444444444445</v>
      </c>
    </row>
    <row r="89" spans="1:3" x14ac:dyDescent="0.25">
      <c r="A89" s="2">
        <v>0.87</v>
      </c>
      <c r="B89" s="6">
        <f xml:space="preserve"> 'Formula Parameters'!$C$4 - ('Formula Parameters'!$C$4 - 'Formula Parameters'!$C$5) * ((A89 - 'Formula Parameters'!$C$6) / ('Formula Parameters'!$C$7 - 'Formula Parameters'!$C$6))</f>
        <v>9.9333333333333274E-2</v>
      </c>
      <c r="C89" s="7">
        <f>IF(A89 &gt; 1, 0, IF(A89 &lt;= 'Formula Parameters'!$C$6, 'Formula Parameters'!$C$4, IF(A89 &gt;= 'Formula Parameters'!$C$7, 'Formula Parameters'!$C$5, B89)))</f>
        <v>9.9333333333333274E-2</v>
      </c>
    </row>
    <row r="90" spans="1:3" x14ac:dyDescent="0.25">
      <c r="A90" s="2">
        <v>0.88</v>
      </c>
      <c r="B90" s="6">
        <f xml:space="preserve"> 'Formula Parameters'!$C$4 - ('Formula Parameters'!$C$4 - 'Formula Parameters'!$C$5) * ((A90 - 'Formula Parameters'!$C$6) / ('Formula Parameters'!$C$7 - 'Formula Parameters'!$C$6))</f>
        <v>9.6222222222222209E-2</v>
      </c>
      <c r="C90" s="7">
        <f>IF(A90 &gt; 1, 0, IF(A90 &lt;= 'Formula Parameters'!$C$6, 'Formula Parameters'!$C$4, IF(A90 &gt;= 'Formula Parameters'!$C$7, 'Formula Parameters'!$C$5, B90)))</f>
        <v>9.6222222222222209E-2</v>
      </c>
    </row>
    <row r="91" spans="1:3" x14ac:dyDescent="0.25">
      <c r="A91" s="2">
        <v>0.89</v>
      </c>
      <c r="B91" s="6">
        <f xml:space="preserve"> 'Formula Parameters'!$C$4 - ('Formula Parameters'!$C$4 - 'Formula Parameters'!$C$5) * ((A91 - 'Formula Parameters'!$C$6) / ('Formula Parameters'!$C$7 - 'Formula Parameters'!$C$6))</f>
        <v>9.3111111111111089E-2</v>
      </c>
      <c r="C91" s="7">
        <f>IF(A91 &gt; 1, 0, IF(A91 &lt;= 'Formula Parameters'!$C$6, 'Formula Parameters'!$C$4, IF(A91 &gt;= 'Formula Parameters'!$C$7, 'Formula Parameters'!$C$5, B91)))</f>
        <v>9.3111111111111089E-2</v>
      </c>
    </row>
    <row r="92" spans="1:3" x14ac:dyDescent="0.25">
      <c r="A92" s="2">
        <v>0.9</v>
      </c>
      <c r="B92" s="6">
        <f xml:space="preserve"> 'Formula Parameters'!$C$4 - ('Formula Parameters'!$C$4 - 'Formula Parameters'!$C$5) * ((A92 - 'Formula Parameters'!$C$6) / ('Formula Parameters'!$C$7 - 'Formula Parameters'!$C$6))</f>
        <v>8.9999999999999969E-2</v>
      </c>
      <c r="C92" s="7">
        <f>IF(A92 &gt; 1, 0, IF(A92 &lt;= 'Formula Parameters'!$C$6, 'Formula Parameters'!$C$4, IF(A92 &gt;= 'Formula Parameters'!$C$7, 'Formula Parameters'!$C$5, B92)))</f>
        <v>0.09</v>
      </c>
    </row>
    <row r="93" spans="1:3" x14ac:dyDescent="0.25">
      <c r="A93" s="2">
        <v>0.91</v>
      </c>
      <c r="B93" s="6">
        <f xml:space="preserve"> 'Formula Parameters'!$C$4 - ('Formula Parameters'!$C$4 - 'Formula Parameters'!$C$5) * ((A93 - 'Formula Parameters'!$C$6) / ('Formula Parameters'!$C$7 - 'Formula Parameters'!$C$6))</f>
        <v>8.6888888888888849E-2</v>
      </c>
      <c r="C93" s="7">
        <f>IF(A93 &gt; 1, 0, IF(A93 &lt;= 'Formula Parameters'!$C$6, 'Formula Parameters'!$C$4, IF(A93 &gt;= 'Formula Parameters'!$C$7, 'Formula Parameters'!$C$5, B93)))</f>
        <v>0.09</v>
      </c>
    </row>
    <row r="94" spans="1:3" x14ac:dyDescent="0.25">
      <c r="A94" s="2">
        <v>0.92</v>
      </c>
      <c r="B94" s="6">
        <f xml:space="preserve"> 'Formula Parameters'!$C$4 - ('Formula Parameters'!$C$4 - 'Formula Parameters'!$C$5) * ((A94 - 'Formula Parameters'!$C$6) / ('Formula Parameters'!$C$7 - 'Formula Parameters'!$C$6))</f>
        <v>8.3777777777777784E-2</v>
      </c>
      <c r="C94" s="7">
        <f>IF(A94 &gt; 1, 0, IF(A94 &lt;= 'Formula Parameters'!$C$6, 'Formula Parameters'!$C$4, IF(A94 &gt;= 'Formula Parameters'!$C$7, 'Formula Parameters'!$C$5, B94)))</f>
        <v>0.09</v>
      </c>
    </row>
    <row r="95" spans="1:3" x14ac:dyDescent="0.25">
      <c r="A95" s="2">
        <v>0.93</v>
      </c>
      <c r="B95" s="6">
        <f xml:space="preserve"> 'Formula Parameters'!$C$4 - ('Formula Parameters'!$C$4 - 'Formula Parameters'!$C$5) * ((A95 - 'Formula Parameters'!$C$6) / ('Formula Parameters'!$C$7 - 'Formula Parameters'!$C$6))</f>
        <v>8.0666666666666609E-2</v>
      </c>
      <c r="C95" s="7">
        <f>IF(A95 &gt; 1, 0, IF(A95 &lt;= 'Formula Parameters'!$C$6, 'Formula Parameters'!$C$4, IF(A95 &gt;= 'Formula Parameters'!$C$7, 'Formula Parameters'!$C$5, B95)))</f>
        <v>0.09</v>
      </c>
    </row>
    <row r="96" spans="1:3" x14ac:dyDescent="0.25">
      <c r="A96" s="2">
        <v>0.94</v>
      </c>
      <c r="B96" s="6">
        <f xml:space="preserve"> 'Formula Parameters'!$C$4 - ('Formula Parameters'!$C$4 - 'Formula Parameters'!$C$5) * ((A96 - 'Formula Parameters'!$C$6) / ('Formula Parameters'!$C$7 - 'Formula Parameters'!$C$6))</f>
        <v>7.7555555555555544E-2</v>
      </c>
      <c r="C96" s="7">
        <f>IF(A96 &gt; 1, 0, IF(A96 &lt;= 'Formula Parameters'!$C$6, 'Formula Parameters'!$C$4, IF(A96 &gt;= 'Formula Parameters'!$C$7, 'Formula Parameters'!$C$5, B96)))</f>
        <v>0.09</v>
      </c>
    </row>
    <row r="97" spans="1:3" x14ac:dyDescent="0.25">
      <c r="A97" s="2">
        <v>0.95</v>
      </c>
      <c r="B97" s="6">
        <f xml:space="preserve"> 'Formula Parameters'!$C$4 - ('Formula Parameters'!$C$4 - 'Formula Parameters'!$C$5) * ((A97 - 'Formula Parameters'!$C$6) / ('Formula Parameters'!$C$7 - 'Formula Parameters'!$C$6))</f>
        <v>7.4444444444444424E-2</v>
      </c>
      <c r="C97" s="7">
        <f>IF(A97 &gt; 1, 0, IF(A97 &lt;= 'Formula Parameters'!$C$6, 'Formula Parameters'!$C$4, IF(A97 &gt;= 'Formula Parameters'!$C$7, 'Formula Parameters'!$C$5, B97)))</f>
        <v>0.09</v>
      </c>
    </row>
    <row r="98" spans="1:3" x14ac:dyDescent="0.25">
      <c r="A98" s="2">
        <v>0.96</v>
      </c>
      <c r="B98" s="6">
        <f xml:space="preserve"> 'Formula Parameters'!$C$4 - ('Formula Parameters'!$C$4 - 'Formula Parameters'!$C$5) * ((A98 - 'Formula Parameters'!$C$6) / ('Formula Parameters'!$C$7 - 'Formula Parameters'!$C$6))</f>
        <v>7.1333333333333304E-2</v>
      </c>
      <c r="C98" s="7">
        <f>IF(A98 &gt; 1, 0, IF(A98 &lt;= 'Formula Parameters'!$C$6, 'Formula Parameters'!$C$4, IF(A98 &gt;= 'Formula Parameters'!$C$7, 'Formula Parameters'!$C$5, B98)))</f>
        <v>0.09</v>
      </c>
    </row>
    <row r="99" spans="1:3" x14ac:dyDescent="0.25">
      <c r="A99" s="2">
        <v>0.97</v>
      </c>
      <c r="B99" s="6">
        <f xml:space="preserve"> 'Formula Parameters'!$C$4 - ('Formula Parameters'!$C$4 - 'Formula Parameters'!$C$5) * ((A99 - 'Formula Parameters'!$C$6) / ('Formula Parameters'!$C$7 - 'Formula Parameters'!$C$6))</f>
        <v>6.8222222222222184E-2</v>
      </c>
      <c r="C99" s="7">
        <f>IF(A99 &gt; 1, 0, IF(A99 &lt;= 'Formula Parameters'!$C$6, 'Formula Parameters'!$C$4, IF(A99 &gt;= 'Formula Parameters'!$C$7, 'Formula Parameters'!$C$5, B99)))</f>
        <v>0.09</v>
      </c>
    </row>
    <row r="100" spans="1:3" x14ac:dyDescent="0.25">
      <c r="A100" s="2">
        <v>0.98</v>
      </c>
      <c r="B100" s="6">
        <f xml:space="preserve"> 'Formula Parameters'!$C$4 - ('Formula Parameters'!$C$4 - 'Formula Parameters'!$C$5) * ((A100 - 'Formula Parameters'!$C$6) / ('Formula Parameters'!$C$7 - 'Formula Parameters'!$C$6))</f>
        <v>6.511111111111112E-2</v>
      </c>
      <c r="C100" s="7">
        <f>IF(A100 &gt; 1, 0, IF(A100 &lt;= 'Formula Parameters'!$C$6, 'Formula Parameters'!$C$4, IF(A100 &gt;= 'Formula Parameters'!$C$7, 'Formula Parameters'!$C$5, B100)))</f>
        <v>0.09</v>
      </c>
    </row>
    <row r="101" spans="1:3" x14ac:dyDescent="0.25">
      <c r="A101" s="2">
        <v>0.99</v>
      </c>
      <c r="B101" s="6">
        <f xml:space="preserve"> 'Formula Parameters'!$C$4 - ('Formula Parameters'!$C$4 - 'Formula Parameters'!$C$5) * ((A101 - 'Formula Parameters'!$C$6) / ('Formula Parameters'!$C$7 - 'Formula Parameters'!$C$6))</f>
        <v>6.2E-2</v>
      </c>
      <c r="C101" s="7">
        <f>IF(A101 &gt; 1, 0, IF(A101 &lt;= 'Formula Parameters'!$C$6, 'Formula Parameters'!$C$4, IF(A101 &gt;= 'Formula Parameters'!$C$7, 'Formula Parameters'!$C$5, B101)))</f>
        <v>0.09</v>
      </c>
    </row>
    <row r="102" spans="1:3" x14ac:dyDescent="0.25">
      <c r="A102" s="2">
        <v>1</v>
      </c>
      <c r="B102" s="6">
        <f xml:space="preserve"> 'Formula Parameters'!$C$4 - ('Formula Parameters'!$C$4 - 'Formula Parameters'!$C$5) * ((A102 - 'Formula Parameters'!$C$6) / ('Formula Parameters'!$C$7 - 'Formula Parameters'!$C$6))</f>
        <v>5.8888888888888824E-2</v>
      </c>
      <c r="C102" s="7">
        <f>IF(A102 &gt; 1, 0, IF(A102 &lt;= 'Formula Parameters'!$C$6, 'Formula Parameters'!$C$4, IF(A102 &gt;= 'Formula Parameters'!$C$7, 'Formula Parameters'!$C$5, B102)))</f>
        <v>0.09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Calculator</vt:lpstr>
      <vt:lpstr>Formula Parameters</vt:lpstr>
      <vt:lpstr>Backup Matrix Values</vt:lpstr>
      <vt:lpstr>Income Guidelines</vt:lpstr>
      <vt:lpstr>Chart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Villa-Watt</dc:creator>
  <cp:lastModifiedBy>Villa-Watt, Ian (COMM)</cp:lastModifiedBy>
  <dcterms:created xsi:type="dcterms:W3CDTF">2021-10-01T13:58:07Z</dcterms:created>
  <dcterms:modified xsi:type="dcterms:W3CDTF">2024-08-28T16:39:08Z</dcterms:modified>
</cp:coreProperties>
</file>